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HCS084ISLNNIST.som.ad.state.mi.us\dnr_isilon_prod\PubPDFs\DNRFishLibrary\FisheriesReports\"/>
    </mc:Choice>
  </mc:AlternateContent>
  <xr:revisionPtr revIDLastSave="0" documentId="8_{C74020B2-ADCE-48A6-A940-43CD28FF82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 Charter Summary" sheetId="3" r:id="rId1"/>
    <sheet name="Lake Michigan Species" sheetId="6" r:id="rId2"/>
    <sheet name="Lake Michigan Effort" sheetId="5" r:id="rId3"/>
    <sheet name="Lake Superior Species" sheetId="7" r:id="rId4"/>
    <sheet name="Lake Superior Effort" sheetId="8" r:id="rId5"/>
    <sheet name="Lake Huron Species" sheetId="9" r:id="rId6"/>
    <sheet name="Lake Huron Effort" sheetId="10" r:id="rId7"/>
    <sheet name="Lake Erie Species" sheetId="1" r:id="rId8"/>
    <sheet name="Lake Erie Effort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0" l="1"/>
  <c r="M72" i="9" l="1"/>
  <c r="L72" i="9"/>
  <c r="K72" i="9"/>
  <c r="J72" i="9"/>
  <c r="I72" i="9"/>
  <c r="H72" i="9"/>
  <c r="G72" i="9"/>
  <c r="F72" i="9"/>
  <c r="E72" i="9"/>
  <c r="D72" i="9"/>
  <c r="C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72" i="9" s="1"/>
  <c r="M36" i="9"/>
  <c r="L36" i="9"/>
  <c r="K36" i="9"/>
  <c r="J36" i="9"/>
  <c r="I36" i="9"/>
  <c r="H36" i="9"/>
  <c r="G36" i="9"/>
  <c r="F36" i="9"/>
  <c r="E36" i="9"/>
  <c r="D36" i="9"/>
  <c r="C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N2" i="9"/>
  <c r="N36" i="9" s="1"/>
  <c r="B10" i="8" l="1"/>
  <c r="J74" i="7"/>
  <c r="I74" i="7"/>
  <c r="H74" i="7"/>
  <c r="G74" i="7"/>
  <c r="F74" i="7"/>
  <c r="E74" i="7"/>
  <c r="D74" i="7"/>
  <c r="C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J37" i="7"/>
  <c r="I37" i="7"/>
  <c r="H37" i="7"/>
  <c r="G37" i="7"/>
  <c r="F37" i="7"/>
  <c r="E37" i="7"/>
  <c r="D37" i="7"/>
  <c r="C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K74" i="7" l="1"/>
  <c r="K37" i="7"/>
  <c r="B11" i="2" l="1"/>
  <c r="B14" i="5"/>
  <c r="O38" i="6"/>
  <c r="B38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B71" i="6"/>
  <c r="O70" i="6"/>
  <c r="B70" i="6"/>
  <c r="O69" i="6"/>
  <c r="B69" i="6"/>
  <c r="O68" i="6"/>
  <c r="B68" i="6"/>
  <c r="O67" i="6"/>
  <c r="B67" i="6"/>
  <c r="O66" i="6"/>
  <c r="B66" i="6"/>
  <c r="O65" i="6"/>
  <c r="B65" i="6"/>
  <c r="O64" i="6"/>
  <c r="B64" i="6"/>
  <c r="O63" i="6"/>
  <c r="B63" i="6"/>
  <c r="O62" i="6"/>
  <c r="B62" i="6"/>
  <c r="O61" i="6"/>
  <c r="B61" i="6"/>
  <c r="O60" i="6"/>
  <c r="B60" i="6"/>
  <c r="O59" i="6"/>
  <c r="B59" i="6"/>
  <c r="O58" i="6"/>
  <c r="B58" i="6"/>
  <c r="O57" i="6"/>
  <c r="B57" i="6"/>
  <c r="O56" i="6"/>
  <c r="B56" i="6"/>
  <c r="O55" i="6"/>
  <c r="B55" i="6"/>
  <c r="O54" i="6"/>
  <c r="B54" i="6"/>
  <c r="O53" i="6"/>
  <c r="B53" i="6"/>
  <c r="O52" i="6"/>
  <c r="B52" i="6"/>
  <c r="O51" i="6"/>
  <c r="B51" i="6"/>
  <c r="O50" i="6"/>
  <c r="B50" i="6"/>
  <c r="O49" i="6"/>
  <c r="B49" i="6"/>
  <c r="O48" i="6"/>
  <c r="B48" i="6"/>
  <c r="O47" i="6"/>
  <c r="B47" i="6"/>
  <c r="O46" i="6"/>
  <c r="B46" i="6"/>
  <c r="O45" i="6"/>
  <c r="B45" i="6"/>
  <c r="O44" i="6"/>
  <c r="B44" i="6"/>
  <c r="O43" i="6"/>
  <c r="B43" i="6"/>
  <c r="O42" i="6"/>
  <c r="B42" i="6"/>
  <c r="O41" i="6"/>
  <c r="B41" i="6"/>
  <c r="O40" i="6"/>
  <c r="B40" i="6"/>
  <c r="O39" i="6"/>
  <c r="B39" i="6"/>
  <c r="N36" i="6"/>
  <c r="M36" i="6"/>
  <c r="L36" i="6"/>
  <c r="K36" i="6"/>
  <c r="J36" i="6"/>
  <c r="I36" i="6"/>
  <c r="H36" i="6"/>
  <c r="G36" i="6"/>
  <c r="F36" i="6"/>
  <c r="E36" i="6"/>
  <c r="D36" i="6"/>
  <c r="C36" i="6"/>
  <c r="O35" i="6"/>
  <c r="B35" i="6"/>
  <c r="O34" i="6"/>
  <c r="B34" i="6"/>
  <c r="O33" i="6"/>
  <c r="B33" i="6"/>
  <c r="O32" i="6"/>
  <c r="B32" i="6"/>
  <c r="O31" i="6"/>
  <c r="B31" i="6"/>
  <c r="O30" i="6"/>
  <c r="B30" i="6"/>
  <c r="O29" i="6"/>
  <c r="B29" i="6"/>
  <c r="O28" i="6"/>
  <c r="B28" i="6"/>
  <c r="O27" i="6"/>
  <c r="B27" i="6"/>
  <c r="O26" i="6"/>
  <c r="B26" i="6"/>
  <c r="O25" i="6"/>
  <c r="B25" i="6"/>
  <c r="O24" i="6"/>
  <c r="B24" i="6"/>
  <c r="O23" i="6"/>
  <c r="B23" i="6"/>
  <c r="O22" i="6"/>
  <c r="B22" i="6"/>
  <c r="O21" i="6"/>
  <c r="B21" i="6"/>
  <c r="O20" i="6"/>
  <c r="B20" i="6"/>
  <c r="O19" i="6"/>
  <c r="B19" i="6"/>
  <c r="O18" i="6"/>
  <c r="B18" i="6"/>
  <c r="O17" i="6"/>
  <c r="B17" i="6"/>
  <c r="O16" i="6"/>
  <c r="B16" i="6"/>
  <c r="O15" i="6"/>
  <c r="B15" i="6"/>
  <c r="O14" i="6"/>
  <c r="B14" i="6"/>
  <c r="O13" i="6"/>
  <c r="B13" i="6"/>
  <c r="O12" i="6"/>
  <c r="B12" i="6"/>
  <c r="O11" i="6"/>
  <c r="B11" i="6"/>
  <c r="O10" i="6"/>
  <c r="B10" i="6"/>
  <c r="O9" i="6"/>
  <c r="B9" i="6"/>
  <c r="O8" i="6"/>
  <c r="B8" i="6"/>
  <c r="O7" i="6"/>
  <c r="B7" i="6"/>
  <c r="O6" i="6"/>
  <c r="B6" i="6"/>
  <c r="O5" i="6"/>
  <c r="B5" i="6"/>
  <c r="O4" i="6"/>
  <c r="B4" i="6"/>
  <c r="O3" i="6"/>
  <c r="B3" i="6"/>
  <c r="O2" i="6"/>
  <c r="B2" i="6"/>
  <c r="O72" i="6" l="1"/>
  <c r="O36" i="6"/>
  <c r="B41" i="1" l="1"/>
  <c r="L41" i="1"/>
  <c r="L40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39" i="1"/>
  <c r="K74" i="1"/>
  <c r="D74" i="1"/>
  <c r="E74" i="1"/>
  <c r="F74" i="1"/>
  <c r="G74" i="1"/>
  <c r="H74" i="1"/>
  <c r="I74" i="1"/>
  <c r="J74" i="1"/>
  <c r="C74" i="1"/>
  <c r="B40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39" i="1"/>
  <c r="D37" i="1"/>
  <c r="E37" i="1"/>
  <c r="F37" i="1"/>
  <c r="G37" i="1"/>
  <c r="H37" i="1"/>
  <c r="I37" i="1"/>
  <c r="J37" i="1"/>
  <c r="K37" i="1"/>
  <c r="C37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2" i="1"/>
  <c r="L74" i="1" l="1"/>
  <c r="L37" i="1"/>
  <c r="B37" i="1"/>
  <c r="B74" i="1"/>
</calcChain>
</file>

<file path=xl/sharedStrings.xml><?xml version="1.0" encoding="utf-8"?>
<sst xmlns="http://schemas.openxmlformats.org/spreadsheetml/2006/main" count="444" uniqueCount="116">
  <si>
    <t>Species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</si>
  <si>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</si>
  <si>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</si>
  <si>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</si>
  <si>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</si>
  <si>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</si>
  <si>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</si>
  <si>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</si>
  <si>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</si>
  <si>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</si>
  <si>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C / H</t>
  </si>
  <si>
    <t>Season</t>
  </si>
  <si>
    <t>Rainbow Trout</t>
  </si>
  <si>
    <t>Brown Trout</t>
  </si>
  <si>
    <t>Other</t>
  </si>
  <si>
    <t>Smallmouth Bass</t>
  </si>
  <si>
    <t>Walleye</t>
  </si>
  <si>
    <t>Chinook Salmon</t>
  </si>
  <si>
    <t>Muskellunge</t>
  </si>
  <si>
    <t>Yellow Perch</t>
  </si>
  <si>
    <t>Coho Salmon</t>
  </si>
  <si>
    <t>Lake Trout</t>
  </si>
  <si>
    <t>Northern Pike</t>
  </si>
  <si>
    <t>Largemouth Bass</t>
  </si>
  <si>
    <t>Common Carp</t>
  </si>
  <si>
    <t>Bowfin</t>
  </si>
  <si>
    <t>Common Sucker</t>
  </si>
  <si>
    <t>Pink Salmon</t>
  </si>
  <si>
    <t>Channel Catfish</t>
  </si>
  <si>
    <t>Brook Trout</t>
  </si>
  <si>
    <t>Freshwater Drum</t>
  </si>
  <si>
    <t>White Bass</t>
  </si>
  <si>
    <t>Flathead Catfish</t>
  </si>
  <si>
    <t>Lake Sturgeon</t>
  </si>
  <si>
    <t>Blugill</t>
  </si>
  <si>
    <t>White Perch</t>
  </si>
  <si>
    <t>Round Whitefish</t>
  </si>
  <si>
    <t>Buffalo</t>
  </si>
  <si>
    <t>Lake Whitefish</t>
  </si>
  <si>
    <t>Bullhead</t>
  </si>
  <si>
    <t>Burbot</t>
  </si>
  <si>
    <t>Atlantic Salmon</t>
  </si>
  <si>
    <t>Lake Herring (Cisco)</t>
  </si>
  <si>
    <t>Black Crappie</t>
  </si>
  <si>
    <t>Rock Bass</t>
  </si>
  <si>
    <t>Splake</t>
  </si>
  <si>
    <t>Fat  Lake Trout</t>
  </si>
  <si>
    <t>Released Rainbow Trout</t>
  </si>
  <si>
    <t>Released Brown Trout</t>
  </si>
  <si>
    <t>Released Other</t>
  </si>
  <si>
    <t>Released Smallmouth Bass</t>
  </si>
  <si>
    <t>Released Walleye</t>
  </si>
  <si>
    <t>Released Chinook Salmon</t>
  </si>
  <si>
    <t>Released Muskellunge</t>
  </si>
  <si>
    <t>Released Yellow Perch</t>
  </si>
  <si>
    <t>Released Coho Salmon</t>
  </si>
  <si>
    <t>Released Lake Trout</t>
  </si>
  <si>
    <t>Released Northern Pike</t>
  </si>
  <si>
    <t>Released Largemouth Bass</t>
  </si>
  <si>
    <t>Released Common Carp</t>
  </si>
  <si>
    <t>Released Bowfin</t>
  </si>
  <si>
    <t>Released Common Sucker</t>
  </si>
  <si>
    <t>Released Pink Salmon</t>
  </si>
  <si>
    <t>Released Channel Catfish</t>
  </si>
  <si>
    <t>Released Brook Trout</t>
  </si>
  <si>
    <t>Released Freshwater Drum</t>
  </si>
  <si>
    <t>Released White Bass</t>
  </si>
  <si>
    <t>Released Flathead Catfish</t>
  </si>
  <si>
    <t>Released Lake Sturgeon</t>
  </si>
  <si>
    <t>Released Blugill</t>
  </si>
  <si>
    <t>Released White Perch</t>
  </si>
  <si>
    <t>Released Round Whitefish</t>
  </si>
  <si>
    <t>Released Buffalo</t>
  </si>
  <si>
    <t>Released Lake Whitefish</t>
  </si>
  <si>
    <t>Released Bullhead</t>
  </si>
  <si>
    <t>Released Burbot</t>
  </si>
  <si>
    <t>Released Atlantic Salmon</t>
  </si>
  <si>
    <t>Released Lake Herring (Cisco)</t>
  </si>
  <si>
    <t>Released Black Crappie</t>
  </si>
  <si>
    <t>Released Rock Bass</t>
  </si>
  <si>
    <t>Released Splake</t>
  </si>
  <si>
    <t>Released Fat  Lake Trout</t>
  </si>
  <si>
    <t>This supplemental Excel file provides expanded tables, detailed data, and appendices referenced in the associated journal publication.</t>
  </si>
  <si>
    <t>Archival information for research purposes.</t>
  </si>
  <si>
    <t xml:space="preserve"> LINK TO PUBLICATION PDF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</si>
  <si>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</si>
  <si>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</si>
  <si>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</si>
  <si>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</si>
  <si>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</si>
  <si>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</si>
  <si>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</si>
  <si>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</si>
  <si>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</si>
  <si>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Total 2025</t>
  </si>
  <si>
    <t>Report Month</t>
  </si>
  <si>
    <t>Total Hrs</t>
  </si>
  <si>
    <t>Bluegill</t>
  </si>
  <si>
    <t>Released Bluegill</t>
  </si>
  <si>
    <t>Released Lake White Fish</t>
  </si>
  <si>
    <t>January 2025</t>
  </si>
  <si>
    <t>February 2025</t>
  </si>
  <si>
    <t>December 2025</t>
  </si>
  <si>
    <t>Total Released</t>
  </si>
  <si>
    <t>Total Effort Hrs</t>
  </si>
  <si>
    <t>Total Reported Hours for 2025</t>
  </si>
  <si>
    <t>Total Reported 2025</t>
  </si>
  <si>
    <t>Fat Lake Trout</t>
  </si>
  <si>
    <t>Released Fat Lake Trout</t>
  </si>
  <si>
    <t>Released Chanel Catfish</t>
  </si>
  <si>
    <t>Released Lake Herring</t>
  </si>
  <si>
    <t>Supplemental Material for Fisheries Report 49: 2025 Michigan Great Lakes Recreational Fisheries:
Creel Surveys, Charter Reporting, and Historical Trends</t>
  </si>
  <si>
    <t>Release per hour</t>
  </si>
  <si>
    <t>Harvest per hour</t>
  </si>
  <si>
    <t>Total Harvest</t>
  </si>
  <si>
    <t>Released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</si>
</sst>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2" borderId="0" xfId="0" applyFont="1" applyFill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3" fillId="0" borderId="0" xfId="0" applyNumberFormat="1" applyFont="1"/>
    <xf numFmtId="0" fontId="9" fillId="0" borderId="0" xfId="0" applyFont="1" applyAlignment="1">
      <alignment vertical="top" wrapText="1"/>
    </xf>
    <xf numFmtId="49" fontId="3" fillId="0" borderId="12" xfId="0" applyNumberFormat="1" applyFont="1" applyBorder="1"/>
    <xf numFmtId="2" fontId="3" fillId="0" borderId="12" xfId="0" applyNumberFormat="1" applyFont="1" applyBorder="1"/>
    <xf numFmtId="0" fontId="4" fillId="2" borderId="12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left"/>
    </xf>
    <xf numFmtId="0" fontId="3" fillId="0" borderId="12" xfId="0" applyFont="1" applyBorder="1"/>
    <xf numFmtId="0" fontId="4" fillId="2" borderId="14" xfId="0" applyFont="1" applyFill="1" applyBorder="1"/>
    <xf numFmtId="2" fontId="4" fillId="2" borderId="14" xfId="0" applyNumberFormat="1" applyFont="1" applyFill="1" applyBorder="1" applyAlignment="1">
      <alignment wrapText="1"/>
    </xf>
    <xf numFmtId="49" fontId="4" fillId="2" borderId="14" xfId="0" applyNumberFormat="1" applyFont="1" applyFill="1" applyBorder="1"/>
    <xf numFmtId="49" fontId="4" fillId="2" borderId="12" xfId="0" applyNumberFormat="1" applyFont="1" applyFill="1" applyBorder="1" applyAlignment="1">
      <alignment horizontal="center"/>
    </xf>
    <xf numFmtId="0" fontId="4" fillId="0" borderId="13" xfId="0" applyFont="1" applyBorder="1"/>
    <xf numFmtId="2" fontId="4" fillId="0" borderId="13" xfId="0" applyNumberFormat="1" applyFont="1" applyBorder="1"/>
    <xf numFmtId="0" fontId="4" fillId="2" borderId="12" xfId="0" applyFont="1" applyFill="1" applyBorder="1"/>
    <xf numFmtId="0" fontId="4" fillId="0" borderId="15" xfId="0" applyFont="1" applyBorder="1"/>
    <xf numFmtId="2" fontId="4" fillId="0" borderId="15" xfId="0" applyNumberFormat="1" applyFont="1" applyBorder="1"/>
    <xf numFmtId="0" fontId="4" fillId="2" borderId="13" xfId="0" applyFont="1" applyFill="1" applyBorder="1"/>
    <xf numFmtId="2" fontId="4" fillId="2" borderId="13" xfId="0" applyNumberFormat="1" applyFont="1" applyFill="1" applyBorder="1"/>
    <xf numFmtId="0" fontId="10" fillId="0" borderId="0" xfId="0" applyFont="1"/>
    <xf numFmtId="2" fontId="4" fillId="2" borderId="14" xfId="0" applyNumberFormat="1" applyFont="1" applyFill="1" applyBorder="1"/>
    <xf numFmtId="0" fontId="4" fillId="3" borderId="12" xfId="0" applyFont="1" applyFill="1" applyBorder="1"/>
    <xf numFmtId="2" fontId="4" fillId="3" borderId="12" xfId="0" applyNumberFormat="1" applyFont="1" applyFill="1" applyBorder="1"/>
    <xf numFmtId="49" fontId="4" fillId="2" borderId="14" xfId="0" applyNumberFormat="1" applyFont="1" applyFill="1" applyBorder="1" applyAlignment="1">
      <alignment horizontal="left"/>
    </xf>
    <xf numFmtId="0" fontId="4" fillId="0" borderId="14" xfId="0" applyFont="1" applyBorder="1"/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2.dnr.state.mi.us/publications/pdfs/DNRFishLibrary/FisheriesReports/FR04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EFEF-45AC-4A19-888B-E906541F6B52}">
  <dimension ref="B7:H18"/>
  <sheetViews>
    <sheetView tabSelected="1" workbookViewId="0">
      <selection activeCell="L8" sqref="L8"/>
    </sheetView>
  </sheetViews>
  <sheetFormatPr defaultRowHeight="15" x14ac:dyDescent="0.25"/>
  <cols>
    <col min="1" max="16384" width="9.140625" style="2"/>
  </cols>
  <sheetData>
    <row r="7" spans="2:8" ht="15.75" thickBot="1" x14ac:dyDescent="0.3"/>
    <row r="8" spans="2:8" ht="15.75" thickBot="1" x14ac:dyDescent="0.3">
      <c r="B8" s="34" t="s">
        <v>111</v>
      </c>
      <c r="C8" s="35"/>
      <c r="D8" s="35"/>
      <c r="E8" s="35"/>
      <c r="F8" s="35"/>
      <c r="G8" s="35"/>
      <c r="H8" s="36"/>
    </row>
    <row r="9" spans="2:8" ht="15.75" thickBot="1" x14ac:dyDescent="0.3">
      <c r="B9" s="37"/>
      <c r="C9" s="38"/>
      <c r="D9" s="38"/>
      <c r="E9" s="38"/>
      <c r="F9" s="38"/>
      <c r="G9" s="38"/>
      <c r="H9" s="39"/>
    </row>
    <row r="10" spans="2:8" ht="15.75" thickBot="1" x14ac:dyDescent="0.3">
      <c r="B10" s="37"/>
      <c r="C10" s="38"/>
      <c r="D10" s="38"/>
      <c r="E10" s="38"/>
      <c r="F10" s="38"/>
      <c r="G10" s="38"/>
      <c r="H10" s="39"/>
    </row>
    <row r="11" spans="2:8" ht="75" customHeight="1" thickBot="1" x14ac:dyDescent="0.3">
      <c r="B11" s="37"/>
      <c r="C11" s="38"/>
      <c r="D11" s="38"/>
      <c r="E11" s="38"/>
      <c r="F11" s="38"/>
      <c r="G11" s="38"/>
      <c r="H11" s="39"/>
    </row>
    <row r="12" spans="2:8" ht="15" customHeight="1" x14ac:dyDescent="0.25">
      <c r="B12" s="40" t="s">
        <v>82</v>
      </c>
      <c r="C12" s="41"/>
      <c r="D12" s="41"/>
      <c r="E12" s="41"/>
      <c r="F12" s="41"/>
      <c r="G12" s="41"/>
      <c r="H12" s="42"/>
    </row>
    <row r="13" spans="2:8" ht="15" customHeight="1" x14ac:dyDescent="0.25">
      <c r="B13" s="43"/>
      <c r="C13" s="44"/>
      <c r="D13" s="44"/>
      <c r="E13" s="44"/>
      <c r="F13" s="44"/>
      <c r="G13" s="44"/>
      <c r="H13" s="45"/>
    </row>
    <row r="14" spans="2:8" ht="15" customHeight="1" x14ac:dyDescent="0.25">
      <c r="B14" s="43"/>
      <c r="C14" s="44"/>
      <c r="D14" s="44"/>
      <c r="E14" s="44"/>
      <c r="F14" s="44"/>
      <c r="G14" s="44"/>
      <c r="H14" s="45"/>
    </row>
    <row r="15" spans="2:8" ht="15.75" x14ac:dyDescent="0.25">
      <c r="B15" s="43" t="s">
        <v>83</v>
      </c>
      <c r="C15" s="44"/>
      <c r="D15" s="44"/>
      <c r="E15" s="44"/>
      <c r="F15" s="44"/>
      <c r="G15" s="44"/>
      <c r="H15" s="45"/>
    </row>
    <row r="16" spans="2:8" ht="15.75" thickBot="1" x14ac:dyDescent="0.3">
      <c r="B16" s="46" t="s">
        <v>84</v>
      </c>
      <c r="C16" s="47"/>
      <c r="D16" s="47"/>
      <c r="E16" s="47"/>
      <c r="F16" s="47"/>
      <c r="G16" s="47"/>
      <c r="H16" s="48"/>
    </row>
    <row r="17" spans="2:8" ht="18.75" x14ac:dyDescent="0.25">
      <c r="B17" s="10"/>
      <c r="C17" s="10"/>
      <c r="D17" s="10"/>
      <c r="E17" s="10"/>
      <c r="F17" s="10"/>
      <c r="G17" s="10"/>
      <c r="H17" s="10"/>
    </row>
    <row r="18" spans="2:8" ht="18.75" x14ac:dyDescent="0.25">
      <c r="B18" s="10"/>
      <c r="C18" s="10"/>
      <c r="D18" s="10"/>
      <c r="E18" s="10"/>
      <c r="F18" s="10"/>
      <c r="G18" s="10"/>
      <c r="H18" s="10"/>
    </row>
  </sheetData>
  <mergeCells count="4">
    <mergeCell ref="B8:H11"/>
    <mergeCell ref="B12:H14"/>
    <mergeCell ref="B15:H15"/>
    <mergeCell ref="B16:H16"/>
  </mergeCells>
  <hyperlinks>
    <hyperlink ref="B16:H16" r:id="rId1" display=" LINK TO PUBLICATION PDF" xr:uid="{8C5DFBE9-2B4D-49D2-8808-2E7DE56973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58DA-4E87-41F1-8AAA-517F069492AE}">
  <dimension ref="A1:O74"/>
  <sheetViews>
    <sheetView topLeftCell="A49" workbookViewId="0">
      <selection activeCell="A72" sqref="A72"/>
    </sheetView>
  </sheetViews>
  <sheetFormatPr defaultColWidth="64.28515625" defaultRowHeight="20.100000000000001" customHeight="1" x14ac:dyDescent="0.25"/>
  <cols>
    <col min="1" max="1" width="30.7109375" style="4" customWidth="1"/>
    <col min="2" max="2" width="17.7109375" style="4" bestFit="1" customWidth="1"/>
    <col min="3" max="15" width="20.7109375" style="4" customWidth="1"/>
    <col min="16" max="16384" width="64.28515625" style="4"/>
  </cols>
  <sheetData>
    <row r="1" spans="1:15" s="7" customFormat="1" ht="20.100000000000001" customHeight="1" x14ac:dyDescent="0.25">
      <c r="A1" s="13" t="s">
        <v>0</v>
      </c>
      <c r="B1" s="13" t="s">
        <v>113</v>
      </c>
      <c r="C1" s="15" t="s">
        <v>100</v>
      </c>
      <c r="D1" s="15" t="s">
        <v>101</v>
      </c>
      <c r="E1" s="15" t="s">
        <v>85</v>
      </c>
      <c r="F1" s="15" t="s">
        <v>86</v>
      </c>
      <c r="G1" s="15" t="s">
        <v>87</v>
      </c>
      <c r="H1" s="15" t="s">
        <v>88</v>
      </c>
      <c r="I1" s="15" t="s">
        <v>89</v>
      </c>
      <c r="J1" s="15" t="s">
        <v>90</v>
      </c>
      <c r="K1" s="15" t="s">
        <v>91</v>
      </c>
      <c r="L1" s="15" t="s">
        <v>92</v>
      </c>
      <c r="M1" s="15" t="s">
        <v>93</v>
      </c>
      <c r="N1" s="15" t="s">
        <v>102</v>
      </c>
      <c r="O1" s="13" t="s">
        <v>11</v>
      </c>
    </row>
    <row r="2" spans="1:15" ht="20.100000000000001" customHeight="1" x14ac:dyDescent="0.25">
      <c r="A2" s="4" t="s">
        <v>12</v>
      </c>
      <c r="B2" s="5">
        <f>SUM(C2:N2) / 264080</f>
        <v>1.7153892759769768E-2</v>
      </c>
      <c r="C2" s="4">
        <v>3</v>
      </c>
      <c r="D2" s="4">
        <v>0</v>
      </c>
      <c r="E2" s="4">
        <v>0</v>
      </c>
      <c r="F2" s="4">
        <v>9</v>
      </c>
      <c r="G2" s="4">
        <v>567</v>
      </c>
      <c r="H2" s="4">
        <v>593</v>
      </c>
      <c r="I2" s="4">
        <v>1348</v>
      </c>
      <c r="J2" s="4">
        <v>1320</v>
      </c>
      <c r="K2" s="4">
        <v>575</v>
      </c>
      <c r="L2" s="4">
        <v>115</v>
      </c>
      <c r="M2" s="4">
        <v>0</v>
      </c>
      <c r="N2" s="4">
        <v>0</v>
      </c>
      <c r="O2" s="4">
        <f>SUM(C2:N2)</f>
        <v>4530</v>
      </c>
    </row>
    <row r="3" spans="1:15" ht="20.100000000000001" customHeight="1" x14ac:dyDescent="0.25">
      <c r="A3" s="4" t="s">
        <v>13</v>
      </c>
      <c r="B3" s="5">
        <f t="shared" ref="B3:B35" si="0">SUM(C3:N3) / 264080</f>
        <v>5.1120872462890037E-4</v>
      </c>
      <c r="C3" s="4">
        <v>0</v>
      </c>
      <c r="D3" s="4">
        <v>0</v>
      </c>
      <c r="E3" s="4">
        <v>0</v>
      </c>
      <c r="F3" s="4">
        <v>12</v>
      </c>
      <c r="G3" s="4">
        <v>37</v>
      </c>
      <c r="H3" s="4">
        <v>30</v>
      </c>
      <c r="I3" s="4">
        <v>20</v>
      </c>
      <c r="J3" s="4">
        <v>28</v>
      </c>
      <c r="K3" s="4">
        <v>8</v>
      </c>
      <c r="L3" s="4">
        <v>0</v>
      </c>
      <c r="M3" s="4">
        <v>0</v>
      </c>
      <c r="N3" s="4">
        <v>0</v>
      </c>
      <c r="O3" s="4">
        <f t="shared" ref="O3:O35" si="1">SUM(C3:N3)</f>
        <v>135</v>
      </c>
    </row>
    <row r="4" spans="1:15" ht="20.100000000000001" customHeight="1" x14ac:dyDescent="0.25">
      <c r="A4" s="4" t="s">
        <v>14</v>
      </c>
      <c r="B4" s="5">
        <f t="shared" si="0"/>
        <v>2.2720387761284461E-4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35</v>
      </c>
      <c r="I4" s="4">
        <v>23</v>
      </c>
      <c r="J4" s="4">
        <v>1</v>
      </c>
      <c r="K4" s="4">
        <v>0</v>
      </c>
      <c r="L4" s="4">
        <v>0</v>
      </c>
      <c r="M4" s="4">
        <v>1</v>
      </c>
      <c r="N4" s="4">
        <v>0</v>
      </c>
      <c r="O4" s="4">
        <f t="shared" si="1"/>
        <v>60</v>
      </c>
    </row>
    <row r="5" spans="1:15" ht="20.100000000000001" customHeight="1" x14ac:dyDescent="0.25">
      <c r="A5" s="4" t="s">
        <v>15</v>
      </c>
      <c r="B5" s="5">
        <f t="shared" si="0"/>
        <v>6.8161163283853384E-5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2</v>
      </c>
      <c r="I5" s="4">
        <v>4</v>
      </c>
      <c r="J5" s="4">
        <v>10</v>
      </c>
      <c r="K5" s="4">
        <v>2</v>
      </c>
      <c r="L5" s="4">
        <v>0</v>
      </c>
      <c r="M5" s="4">
        <v>0</v>
      </c>
      <c r="N5" s="4">
        <v>0</v>
      </c>
      <c r="O5" s="4">
        <f t="shared" si="1"/>
        <v>18</v>
      </c>
    </row>
    <row r="6" spans="1:15" ht="20.100000000000001" customHeight="1" x14ac:dyDescent="0.25">
      <c r="A6" s="4" t="s">
        <v>16</v>
      </c>
      <c r="B6" s="5">
        <f t="shared" si="0"/>
        <v>3.8397455316570737E-3</v>
      </c>
      <c r="C6" s="4">
        <v>0</v>
      </c>
      <c r="D6" s="4">
        <v>0</v>
      </c>
      <c r="E6" s="4">
        <v>0</v>
      </c>
      <c r="F6" s="4">
        <v>19</v>
      </c>
      <c r="G6" s="4">
        <v>80</v>
      </c>
      <c r="H6" s="4">
        <v>69</v>
      </c>
      <c r="I6" s="4">
        <v>93</v>
      </c>
      <c r="J6" s="4">
        <v>66</v>
      </c>
      <c r="K6" s="4">
        <v>81</v>
      </c>
      <c r="L6" s="4">
        <v>229</v>
      </c>
      <c r="M6" s="4">
        <v>377</v>
      </c>
      <c r="N6" s="4">
        <v>0</v>
      </c>
      <c r="O6" s="4">
        <f t="shared" si="1"/>
        <v>1014</v>
      </c>
    </row>
    <row r="7" spans="1:15" ht="20.100000000000001" customHeight="1" x14ac:dyDescent="0.25">
      <c r="A7" s="4" t="s">
        <v>17</v>
      </c>
      <c r="B7" s="5">
        <f t="shared" si="0"/>
        <v>0.23535671008785217</v>
      </c>
      <c r="C7" s="4">
        <v>0</v>
      </c>
      <c r="D7" s="4">
        <v>0</v>
      </c>
      <c r="E7" s="4">
        <v>0</v>
      </c>
      <c r="F7" s="4">
        <v>397</v>
      </c>
      <c r="G7" s="4">
        <v>5433</v>
      </c>
      <c r="H7" s="4">
        <v>3914</v>
      </c>
      <c r="I7" s="4">
        <v>17079</v>
      </c>
      <c r="J7" s="4">
        <v>28896</v>
      </c>
      <c r="K7" s="4">
        <v>6033</v>
      </c>
      <c r="L7" s="4">
        <v>401</v>
      </c>
      <c r="M7" s="4">
        <v>0</v>
      </c>
      <c r="N7" s="4">
        <v>0</v>
      </c>
      <c r="O7" s="4">
        <f t="shared" si="1"/>
        <v>62153</v>
      </c>
    </row>
    <row r="8" spans="1:15" ht="20.100000000000001" customHeight="1" x14ac:dyDescent="0.25">
      <c r="A8" s="4" t="s">
        <v>18</v>
      </c>
      <c r="B8" s="5">
        <f t="shared" si="0"/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 t="shared" si="1"/>
        <v>0</v>
      </c>
    </row>
    <row r="9" spans="1:15" ht="20.100000000000001" customHeight="1" x14ac:dyDescent="0.25">
      <c r="A9" s="4" t="s">
        <v>19</v>
      </c>
      <c r="B9" s="5">
        <f t="shared" si="0"/>
        <v>6.6495001514692521E-3</v>
      </c>
      <c r="C9" s="4">
        <v>50</v>
      </c>
      <c r="D9" s="4">
        <v>125</v>
      </c>
      <c r="E9" s="4">
        <v>226</v>
      </c>
      <c r="F9" s="4">
        <v>57</v>
      </c>
      <c r="G9" s="4">
        <v>6</v>
      </c>
      <c r="H9" s="4">
        <v>116</v>
      </c>
      <c r="I9" s="4">
        <v>9</v>
      </c>
      <c r="J9" s="4">
        <v>25</v>
      </c>
      <c r="K9" s="4">
        <v>16</v>
      </c>
      <c r="L9" s="4">
        <v>973</v>
      </c>
      <c r="M9" s="4">
        <v>3</v>
      </c>
      <c r="N9" s="4">
        <v>150</v>
      </c>
      <c r="O9" s="4">
        <f t="shared" si="1"/>
        <v>1756</v>
      </c>
    </row>
    <row r="10" spans="1:15" ht="20.100000000000001" customHeight="1" x14ac:dyDescent="0.25">
      <c r="A10" s="4" t="s">
        <v>20</v>
      </c>
      <c r="B10" s="5">
        <f t="shared" si="0"/>
        <v>5.4964404725840653E-2</v>
      </c>
      <c r="C10" s="4">
        <v>0</v>
      </c>
      <c r="D10" s="4">
        <v>0</v>
      </c>
      <c r="E10" s="4">
        <v>78</v>
      </c>
      <c r="F10" s="4">
        <v>783</v>
      </c>
      <c r="G10" s="4">
        <v>1563</v>
      </c>
      <c r="H10" s="4">
        <v>3640</v>
      </c>
      <c r="I10" s="4">
        <v>1808</v>
      </c>
      <c r="J10" s="4">
        <v>5807</v>
      </c>
      <c r="K10" s="4">
        <v>782</v>
      </c>
      <c r="L10" s="4">
        <v>54</v>
      </c>
      <c r="M10" s="4">
        <v>0</v>
      </c>
      <c r="N10" s="4">
        <v>0</v>
      </c>
      <c r="O10" s="4">
        <f t="shared" si="1"/>
        <v>14515</v>
      </c>
    </row>
    <row r="11" spans="1:15" ht="20.100000000000001" customHeight="1" x14ac:dyDescent="0.25">
      <c r="A11" s="4" t="s">
        <v>21</v>
      </c>
      <c r="B11" s="5">
        <f t="shared" si="0"/>
        <v>9.7921084519842466E-2</v>
      </c>
      <c r="C11" s="4">
        <v>0</v>
      </c>
      <c r="D11" s="4">
        <v>0</v>
      </c>
      <c r="E11" s="4">
        <v>35</v>
      </c>
      <c r="F11" s="4">
        <v>552</v>
      </c>
      <c r="G11" s="4">
        <v>2044</v>
      </c>
      <c r="H11" s="4">
        <v>5661</v>
      </c>
      <c r="I11" s="4">
        <v>9155</v>
      </c>
      <c r="J11" s="4">
        <v>6442</v>
      </c>
      <c r="K11" s="4">
        <v>1870</v>
      </c>
      <c r="L11" s="4">
        <v>100</v>
      </c>
      <c r="M11" s="4">
        <v>0</v>
      </c>
      <c r="N11" s="4">
        <v>0</v>
      </c>
      <c r="O11" s="4">
        <f t="shared" si="1"/>
        <v>25859</v>
      </c>
    </row>
    <row r="12" spans="1:15" ht="20.100000000000001" customHeight="1" x14ac:dyDescent="0.25">
      <c r="A12" s="4" t="s">
        <v>22</v>
      </c>
      <c r="B12" s="5">
        <f t="shared" si="0"/>
        <v>4.5440775522568918E-5</v>
      </c>
      <c r="C12" s="4">
        <v>0</v>
      </c>
      <c r="D12" s="4">
        <v>0</v>
      </c>
      <c r="E12" s="4">
        <v>0</v>
      </c>
      <c r="F12" s="4">
        <v>0</v>
      </c>
      <c r="G12" s="4">
        <v>1</v>
      </c>
      <c r="H12" s="4">
        <v>2</v>
      </c>
      <c r="I12" s="4">
        <v>0</v>
      </c>
      <c r="J12" s="4">
        <v>2</v>
      </c>
      <c r="K12" s="4">
        <v>0</v>
      </c>
      <c r="L12" s="4">
        <v>3</v>
      </c>
      <c r="M12" s="4">
        <v>4</v>
      </c>
      <c r="N12" s="4">
        <v>0</v>
      </c>
      <c r="O12" s="4">
        <f t="shared" si="1"/>
        <v>12</v>
      </c>
    </row>
    <row r="13" spans="1:15" ht="20.100000000000001" customHeight="1" x14ac:dyDescent="0.25">
      <c r="A13" s="4" t="s">
        <v>23</v>
      </c>
      <c r="B13" s="5">
        <f t="shared" si="0"/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f t="shared" si="1"/>
        <v>0</v>
      </c>
    </row>
    <row r="14" spans="1:15" ht="20.100000000000001" customHeight="1" x14ac:dyDescent="0.25">
      <c r="A14" s="4" t="s">
        <v>24</v>
      </c>
      <c r="B14" s="5">
        <f t="shared" si="0"/>
        <v>3.4837927900636169E-4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91</v>
      </c>
      <c r="I14" s="4">
        <v>0</v>
      </c>
      <c r="J14" s="4">
        <v>1</v>
      </c>
      <c r="K14" s="4">
        <v>0</v>
      </c>
      <c r="L14" s="4">
        <v>0</v>
      </c>
      <c r="M14" s="4">
        <v>0</v>
      </c>
      <c r="N14" s="4">
        <v>0</v>
      </c>
      <c r="O14" s="4">
        <f t="shared" si="1"/>
        <v>92</v>
      </c>
    </row>
    <row r="15" spans="1:15" ht="20.100000000000001" customHeight="1" x14ac:dyDescent="0.25">
      <c r="A15" s="4" t="s">
        <v>25</v>
      </c>
      <c r="B15" s="5">
        <f t="shared" si="0"/>
        <v>2.0069675855801273E-4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51</v>
      </c>
      <c r="I15" s="4">
        <v>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53</v>
      </c>
    </row>
    <row r="16" spans="1:15" ht="20.100000000000001" customHeight="1" x14ac:dyDescent="0.25">
      <c r="A16" s="4" t="s">
        <v>26</v>
      </c>
      <c r="B16" s="5">
        <f t="shared" si="0"/>
        <v>8.7094819751590424E-5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23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f t="shared" si="1"/>
        <v>23</v>
      </c>
    </row>
    <row r="17" spans="1:15" ht="20.100000000000001" customHeight="1" x14ac:dyDescent="0.25">
      <c r="A17" s="4" t="s">
        <v>27</v>
      </c>
      <c r="B17" s="5">
        <f t="shared" si="0"/>
        <v>9.0881551045137837E-5</v>
      </c>
      <c r="C17" s="4">
        <v>0</v>
      </c>
      <c r="D17" s="4">
        <v>0</v>
      </c>
      <c r="E17" s="4">
        <v>0</v>
      </c>
      <c r="F17" s="4">
        <v>0</v>
      </c>
      <c r="G17" s="4">
        <v>3</v>
      </c>
      <c r="H17" s="4">
        <v>3</v>
      </c>
      <c r="I17" s="4">
        <v>5</v>
      </c>
      <c r="J17" s="4">
        <v>8</v>
      </c>
      <c r="K17" s="4">
        <v>5</v>
      </c>
      <c r="L17" s="4">
        <v>0</v>
      </c>
      <c r="M17" s="4">
        <v>0</v>
      </c>
      <c r="N17" s="4">
        <v>0</v>
      </c>
      <c r="O17" s="4">
        <f t="shared" si="1"/>
        <v>24</v>
      </c>
    </row>
    <row r="18" spans="1:15" ht="20.100000000000001" customHeight="1" x14ac:dyDescent="0.25">
      <c r="A18" s="4" t="s">
        <v>28</v>
      </c>
      <c r="B18" s="5">
        <f t="shared" si="0"/>
        <v>4.9227506816116332E-5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11</v>
      </c>
      <c r="J18" s="4">
        <v>1</v>
      </c>
      <c r="K18" s="4">
        <v>1</v>
      </c>
      <c r="L18" s="4">
        <v>0</v>
      </c>
      <c r="M18" s="4">
        <v>0</v>
      </c>
      <c r="N18" s="4">
        <v>0</v>
      </c>
      <c r="O18" s="4">
        <f t="shared" si="1"/>
        <v>13</v>
      </c>
    </row>
    <row r="19" spans="1:15" ht="20.100000000000001" customHeight="1" x14ac:dyDescent="0.25">
      <c r="A19" s="4" t="s">
        <v>29</v>
      </c>
      <c r="B19" s="5">
        <f t="shared" si="0"/>
        <v>7.5734625870948197E-6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0</v>
      </c>
      <c r="I19" s="4">
        <v>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f t="shared" si="1"/>
        <v>2</v>
      </c>
    </row>
    <row r="20" spans="1:15" ht="20.100000000000001" customHeight="1" x14ac:dyDescent="0.25">
      <c r="A20" s="4" t="s">
        <v>30</v>
      </c>
      <c r="B20" s="5">
        <f t="shared" si="0"/>
        <v>4.9227506816116332E-5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3</v>
      </c>
      <c r="I20" s="4">
        <v>2</v>
      </c>
      <c r="J20" s="4">
        <v>0</v>
      </c>
      <c r="K20" s="4">
        <v>8</v>
      </c>
      <c r="L20" s="4">
        <v>0</v>
      </c>
      <c r="M20" s="4">
        <v>0</v>
      </c>
      <c r="N20" s="4">
        <v>0</v>
      </c>
      <c r="O20" s="4">
        <f t="shared" si="1"/>
        <v>13</v>
      </c>
    </row>
    <row r="21" spans="1:15" ht="20.100000000000001" customHeight="1" x14ac:dyDescent="0.25">
      <c r="A21" s="4" t="s">
        <v>35</v>
      </c>
      <c r="B21" s="5">
        <f t="shared" si="0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f t="shared" si="1"/>
        <v>0</v>
      </c>
    </row>
    <row r="22" spans="1:15" ht="20.100000000000001" customHeight="1" x14ac:dyDescent="0.25">
      <c r="A22" s="4" t="s">
        <v>32</v>
      </c>
      <c r="B22" s="5">
        <f t="shared" si="0"/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f t="shared" si="1"/>
        <v>0</v>
      </c>
    </row>
    <row r="23" spans="1:15" ht="20.100000000000001" customHeight="1" x14ac:dyDescent="0.25">
      <c r="A23" s="4" t="s">
        <v>33</v>
      </c>
      <c r="B23" s="5">
        <f t="shared" si="0"/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f t="shared" si="1"/>
        <v>0</v>
      </c>
    </row>
    <row r="24" spans="1:15" ht="20.100000000000001" customHeight="1" x14ac:dyDescent="0.25">
      <c r="A24" s="4" t="s">
        <v>97</v>
      </c>
      <c r="B24" s="5">
        <f t="shared" si="0"/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 t="shared" si="1"/>
        <v>0</v>
      </c>
    </row>
    <row r="25" spans="1:15" ht="20.100000000000001" customHeight="1" x14ac:dyDescent="0.25">
      <c r="A25" s="4" t="s">
        <v>35</v>
      </c>
      <c r="B25" s="5">
        <f t="shared" si="0"/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f t="shared" si="1"/>
        <v>0</v>
      </c>
    </row>
    <row r="26" spans="1:15" ht="20.100000000000001" customHeight="1" x14ac:dyDescent="0.25">
      <c r="A26" s="4" t="s">
        <v>36</v>
      </c>
      <c r="B26" s="5">
        <f t="shared" si="0"/>
        <v>3.7867312935474099E-6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f t="shared" si="1"/>
        <v>1</v>
      </c>
    </row>
    <row r="27" spans="1:15" ht="20.100000000000001" customHeight="1" x14ac:dyDescent="0.25">
      <c r="A27" s="4" t="s">
        <v>37</v>
      </c>
      <c r="B27" s="5">
        <f t="shared" si="0"/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1"/>
        <v>0</v>
      </c>
    </row>
    <row r="28" spans="1:15" ht="20.100000000000001" customHeight="1" x14ac:dyDescent="0.25">
      <c r="A28" s="4" t="s">
        <v>38</v>
      </c>
      <c r="B28" s="5">
        <f t="shared" si="0"/>
        <v>2.2720387761284459E-5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2</v>
      </c>
      <c r="I28" s="4">
        <v>2</v>
      </c>
      <c r="J28" s="4">
        <v>2</v>
      </c>
      <c r="K28" s="4">
        <v>0</v>
      </c>
      <c r="L28" s="4">
        <v>0</v>
      </c>
      <c r="M28" s="4">
        <v>0</v>
      </c>
      <c r="N28" s="4">
        <v>0</v>
      </c>
      <c r="O28" s="4">
        <f t="shared" si="1"/>
        <v>6</v>
      </c>
    </row>
    <row r="29" spans="1:15" ht="20.100000000000001" customHeight="1" x14ac:dyDescent="0.25">
      <c r="A29" s="4" t="s">
        <v>39</v>
      </c>
      <c r="B29" s="5">
        <f t="shared" si="0"/>
        <v>8.3308088458043024E-5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22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f t="shared" si="1"/>
        <v>22</v>
      </c>
    </row>
    <row r="30" spans="1:15" ht="20.100000000000001" customHeight="1" x14ac:dyDescent="0.25">
      <c r="A30" s="4" t="s">
        <v>40</v>
      </c>
      <c r="B30" s="5">
        <f t="shared" si="0"/>
        <v>5.6800969403211151E-5</v>
      </c>
      <c r="C30" s="4">
        <v>0</v>
      </c>
      <c r="D30" s="4">
        <v>0</v>
      </c>
      <c r="E30" s="4">
        <v>14</v>
      </c>
      <c r="F30" s="4">
        <v>1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f t="shared" si="1"/>
        <v>15</v>
      </c>
    </row>
    <row r="31" spans="1:15" ht="20.100000000000001" customHeight="1" x14ac:dyDescent="0.25">
      <c r="A31" s="4" t="s">
        <v>41</v>
      </c>
      <c r="B31" s="5">
        <f t="shared" si="0"/>
        <v>2.6885792184186608E-4</v>
      </c>
      <c r="C31" s="4">
        <v>0</v>
      </c>
      <c r="D31" s="4">
        <v>0</v>
      </c>
      <c r="E31" s="4">
        <v>0</v>
      </c>
      <c r="F31" s="4">
        <v>0</v>
      </c>
      <c r="G31" s="4">
        <v>1</v>
      </c>
      <c r="H31" s="4">
        <v>1</v>
      </c>
      <c r="I31" s="4">
        <v>14</v>
      </c>
      <c r="J31" s="4">
        <v>55</v>
      </c>
      <c r="K31" s="4">
        <v>0</v>
      </c>
      <c r="L31" s="4">
        <v>0</v>
      </c>
      <c r="M31" s="4">
        <v>0</v>
      </c>
      <c r="N31" s="4">
        <v>0</v>
      </c>
      <c r="O31" s="4">
        <f t="shared" si="1"/>
        <v>71</v>
      </c>
    </row>
    <row r="32" spans="1:15" ht="20.100000000000001" customHeight="1" x14ac:dyDescent="0.25">
      <c r="A32" s="4" t="s">
        <v>42</v>
      </c>
      <c r="B32" s="5">
        <f t="shared" si="0"/>
        <v>3.0521054225992124E-3</v>
      </c>
      <c r="C32" s="4">
        <v>0</v>
      </c>
      <c r="D32" s="4">
        <v>0</v>
      </c>
      <c r="E32" s="4">
        <v>0</v>
      </c>
      <c r="F32" s="4">
        <v>0</v>
      </c>
      <c r="G32" s="4">
        <v>164</v>
      </c>
      <c r="H32" s="4">
        <v>228</v>
      </c>
      <c r="I32" s="4">
        <v>70</v>
      </c>
      <c r="J32" s="4">
        <v>7</v>
      </c>
      <c r="K32" s="4">
        <v>163</v>
      </c>
      <c r="L32" s="4">
        <v>160</v>
      </c>
      <c r="M32" s="4">
        <v>14</v>
      </c>
      <c r="N32" s="4">
        <v>0</v>
      </c>
      <c r="O32" s="4">
        <f t="shared" si="1"/>
        <v>806</v>
      </c>
    </row>
    <row r="33" spans="1:15" ht="20.100000000000001" customHeight="1" x14ac:dyDescent="0.25">
      <c r="A33" s="4" t="s">
        <v>43</v>
      </c>
      <c r="B33" s="5">
        <f t="shared" si="0"/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f t="shared" si="1"/>
        <v>0</v>
      </c>
    </row>
    <row r="34" spans="1:15" ht="20.100000000000001" customHeight="1" x14ac:dyDescent="0.25">
      <c r="A34" s="4" t="s">
        <v>44</v>
      </c>
      <c r="B34" s="5">
        <f t="shared" si="0"/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f t="shared" si="1"/>
        <v>0</v>
      </c>
    </row>
    <row r="35" spans="1:15" ht="20.100000000000001" customHeight="1" x14ac:dyDescent="0.25">
      <c r="A35" s="16" t="s">
        <v>45</v>
      </c>
      <c r="B35" s="12">
        <f t="shared" si="0"/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f t="shared" si="1"/>
        <v>0</v>
      </c>
    </row>
    <row r="36" spans="1:15" s="6" customFormat="1" ht="20.100000000000001" customHeight="1" thickBot="1" x14ac:dyDescent="0.3">
      <c r="A36" s="21" t="s">
        <v>114</v>
      </c>
      <c r="B36" s="22">
        <v>0.42105801272341714</v>
      </c>
      <c r="C36" s="21">
        <f t="shared" ref="C36:O36" si="2">SUM(C2:C35)</f>
        <v>53</v>
      </c>
      <c r="D36" s="21">
        <f t="shared" si="2"/>
        <v>125</v>
      </c>
      <c r="E36" s="21">
        <f t="shared" si="2"/>
        <v>353</v>
      </c>
      <c r="F36" s="21">
        <f t="shared" si="2"/>
        <v>1830</v>
      </c>
      <c r="G36" s="21">
        <f t="shared" si="2"/>
        <v>9900</v>
      </c>
      <c r="H36" s="21">
        <f t="shared" si="2"/>
        <v>14487</v>
      </c>
      <c r="I36" s="21">
        <f t="shared" si="2"/>
        <v>29646</v>
      </c>
      <c r="J36" s="21">
        <f t="shared" si="2"/>
        <v>42671</v>
      </c>
      <c r="K36" s="21">
        <f t="shared" si="2"/>
        <v>9544</v>
      </c>
      <c r="L36" s="21">
        <f t="shared" si="2"/>
        <v>2035</v>
      </c>
      <c r="M36" s="21">
        <f t="shared" si="2"/>
        <v>399</v>
      </c>
      <c r="N36" s="21">
        <f t="shared" si="2"/>
        <v>150</v>
      </c>
      <c r="O36" s="21">
        <f t="shared" si="2"/>
        <v>111193</v>
      </c>
    </row>
    <row r="37" spans="1:15" s="6" customFormat="1" ht="20.100000000000001" customHeight="1" thickTop="1" x14ac:dyDescent="0.25">
      <c r="A37" s="17" t="s">
        <v>0</v>
      </c>
      <c r="B37" s="18" t="s">
        <v>112</v>
      </c>
      <c r="C37" s="19" t="s">
        <v>100</v>
      </c>
      <c r="D37" s="19" t="s">
        <v>101</v>
      </c>
      <c r="E37" s="19" t="s">
        <v>85</v>
      </c>
      <c r="F37" s="19" t="s">
        <v>86</v>
      </c>
      <c r="G37" s="19" t="s">
        <v>87</v>
      </c>
      <c r="H37" s="19" t="s">
        <v>88</v>
      </c>
      <c r="I37" s="19" t="s">
        <v>89</v>
      </c>
      <c r="J37" s="19" t="s">
        <v>90</v>
      </c>
      <c r="K37" s="19" t="s">
        <v>91</v>
      </c>
      <c r="L37" s="19" t="s">
        <v>92</v>
      </c>
      <c r="M37" s="19" t="s">
        <v>93</v>
      </c>
      <c r="N37" s="19" t="s">
        <v>102</v>
      </c>
      <c r="O37" s="17" t="s">
        <v>103</v>
      </c>
    </row>
    <row r="38" spans="1:15" ht="20.100000000000001" customHeight="1" x14ac:dyDescent="0.25">
      <c r="A38" s="4" t="s">
        <v>47</v>
      </c>
      <c r="B38" s="5">
        <f>SUM(C38:N38) / 264080</f>
        <v>9.8455013632232663E-5</v>
      </c>
      <c r="C38" s="4">
        <v>0</v>
      </c>
      <c r="D38" s="4">
        <v>0</v>
      </c>
      <c r="E38" s="4">
        <v>0</v>
      </c>
      <c r="F38" s="4">
        <v>0</v>
      </c>
      <c r="G38" s="4">
        <v>4</v>
      </c>
      <c r="H38" s="4">
        <v>1</v>
      </c>
      <c r="I38" s="4">
        <v>8</v>
      </c>
      <c r="J38" s="4">
        <v>7</v>
      </c>
      <c r="K38" s="4">
        <v>5</v>
      </c>
      <c r="L38" s="4">
        <v>1</v>
      </c>
      <c r="M38" s="4">
        <v>0</v>
      </c>
      <c r="N38" s="4">
        <v>0</v>
      </c>
      <c r="O38" s="4">
        <f>SUM(C38:N38)</f>
        <v>26</v>
      </c>
    </row>
    <row r="39" spans="1:15" ht="20.100000000000001" customHeight="1" x14ac:dyDescent="0.25">
      <c r="A39" s="4" t="s">
        <v>48</v>
      </c>
      <c r="B39" s="5">
        <f t="shared" ref="B39:B71" si="3">SUM(C39:N39) / 264080</f>
        <v>7.5734625870948197E-6</v>
      </c>
      <c r="C39" s="4">
        <v>0</v>
      </c>
      <c r="D39" s="4">
        <v>0</v>
      </c>
      <c r="E39" s="4">
        <v>0</v>
      </c>
      <c r="F39" s="4">
        <v>2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f t="shared" ref="O39:O71" si="4">SUM(C39:N39)</f>
        <v>2</v>
      </c>
    </row>
    <row r="40" spans="1:15" ht="20.100000000000001" customHeight="1" x14ac:dyDescent="0.25">
      <c r="A40" s="4" t="s">
        <v>49</v>
      </c>
      <c r="B40" s="5">
        <f t="shared" si="3"/>
        <v>3.7867312935474099E-6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f t="shared" si="4"/>
        <v>1</v>
      </c>
    </row>
    <row r="41" spans="1:15" ht="20.100000000000001" customHeight="1" x14ac:dyDescent="0.25">
      <c r="A41" s="4" t="s">
        <v>50</v>
      </c>
      <c r="B41" s="5">
        <f t="shared" si="3"/>
        <v>2.140260527112996E-2</v>
      </c>
      <c r="C41" s="4">
        <v>0</v>
      </c>
      <c r="D41" s="4">
        <v>0</v>
      </c>
      <c r="E41" s="4">
        <v>0</v>
      </c>
      <c r="F41" s="4">
        <v>0</v>
      </c>
      <c r="G41" s="4">
        <v>1629</v>
      </c>
      <c r="H41" s="4">
        <v>911</v>
      </c>
      <c r="I41" s="4">
        <v>1460</v>
      </c>
      <c r="J41" s="4">
        <v>779</v>
      </c>
      <c r="K41" s="4">
        <v>180</v>
      </c>
      <c r="L41" s="4">
        <v>693</v>
      </c>
      <c r="M41" s="4">
        <v>0</v>
      </c>
      <c r="N41" s="4">
        <v>0</v>
      </c>
      <c r="O41" s="4">
        <f t="shared" si="4"/>
        <v>5652</v>
      </c>
    </row>
    <row r="42" spans="1:15" ht="20.100000000000001" customHeight="1" x14ac:dyDescent="0.25">
      <c r="A42" s="4" t="s">
        <v>51</v>
      </c>
      <c r="B42" s="5">
        <f t="shared" si="3"/>
        <v>1.9009391093607999E-3</v>
      </c>
      <c r="C42" s="4">
        <v>0</v>
      </c>
      <c r="D42" s="4">
        <v>0</v>
      </c>
      <c r="E42" s="4">
        <v>0</v>
      </c>
      <c r="F42" s="4">
        <v>0</v>
      </c>
      <c r="G42" s="4">
        <v>87</v>
      </c>
      <c r="H42" s="4">
        <v>84</v>
      </c>
      <c r="I42" s="4">
        <v>96</v>
      </c>
      <c r="J42" s="4">
        <v>52</v>
      </c>
      <c r="K42" s="4">
        <v>73</v>
      </c>
      <c r="L42" s="4">
        <v>72</v>
      </c>
      <c r="M42" s="4">
        <v>38</v>
      </c>
      <c r="N42" s="4">
        <v>0</v>
      </c>
      <c r="O42" s="4">
        <f t="shared" si="4"/>
        <v>502</v>
      </c>
    </row>
    <row r="43" spans="1:15" ht="20.100000000000001" customHeight="1" x14ac:dyDescent="0.25">
      <c r="A43" s="4" t="s">
        <v>52</v>
      </c>
      <c r="B43" s="5">
        <f t="shared" si="3"/>
        <v>3.8738261132990003E-3</v>
      </c>
      <c r="C43" s="4">
        <v>0</v>
      </c>
      <c r="D43" s="4">
        <v>0</v>
      </c>
      <c r="E43" s="4">
        <v>0</v>
      </c>
      <c r="F43" s="4">
        <v>10</v>
      </c>
      <c r="G43" s="4">
        <v>169</v>
      </c>
      <c r="H43" s="4">
        <v>233</v>
      </c>
      <c r="I43" s="4">
        <v>241</v>
      </c>
      <c r="J43" s="4">
        <v>241</v>
      </c>
      <c r="K43" s="4">
        <v>116</v>
      </c>
      <c r="L43" s="4">
        <v>13</v>
      </c>
      <c r="M43" s="4">
        <v>0</v>
      </c>
      <c r="N43" s="4">
        <v>0</v>
      </c>
      <c r="O43" s="4">
        <f t="shared" si="4"/>
        <v>1023</v>
      </c>
    </row>
    <row r="44" spans="1:15" ht="20.100000000000001" customHeight="1" x14ac:dyDescent="0.25">
      <c r="A44" s="4" t="s">
        <v>53</v>
      </c>
      <c r="B44" s="5">
        <f t="shared" si="3"/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f t="shared" si="4"/>
        <v>0</v>
      </c>
    </row>
    <row r="45" spans="1:15" ht="20.100000000000001" customHeight="1" x14ac:dyDescent="0.25">
      <c r="A45" s="4" t="s">
        <v>54</v>
      </c>
      <c r="B45" s="5">
        <f t="shared" si="3"/>
        <v>6.0966373826113298E-4</v>
      </c>
      <c r="C45" s="4">
        <v>0</v>
      </c>
      <c r="D45" s="4">
        <v>0</v>
      </c>
      <c r="E45" s="4">
        <v>0</v>
      </c>
      <c r="F45" s="4">
        <v>3</v>
      </c>
      <c r="G45" s="4">
        <v>10</v>
      </c>
      <c r="H45" s="4">
        <v>36</v>
      </c>
      <c r="I45" s="4">
        <v>2</v>
      </c>
      <c r="J45" s="4">
        <v>22</v>
      </c>
      <c r="K45" s="4">
        <v>45</v>
      </c>
      <c r="L45" s="4">
        <v>41</v>
      </c>
      <c r="M45" s="4">
        <v>2</v>
      </c>
      <c r="N45" s="4">
        <v>0</v>
      </c>
      <c r="O45" s="4">
        <f t="shared" si="4"/>
        <v>161</v>
      </c>
    </row>
    <row r="46" spans="1:15" ht="20.100000000000001" customHeight="1" x14ac:dyDescent="0.25">
      <c r="A46" s="4" t="s">
        <v>63</v>
      </c>
      <c r="B46" s="5">
        <f t="shared" si="3"/>
        <v>3.862465919418358E-4</v>
      </c>
      <c r="C46" s="4">
        <v>0</v>
      </c>
      <c r="D46" s="4">
        <v>0</v>
      </c>
      <c r="E46" s="4">
        <v>0</v>
      </c>
      <c r="F46" s="4">
        <v>28</v>
      </c>
      <c r="G46" s="4">
        <v>26</v>
      </c>
      <c r="H46" s="4">
        <v>9</v>
      </c>
      <c r="I46" s="4">
        <v>22</v>
      </c>
      <c r="J46" s="4">
        <v>10</v>
      </c>
      <c r="K46" s="4">
        <v>7</v>
      </c>
      <c r="L46" s="4">
        <v>0</v>
      </c>
      <c r="M46" s="4">
        <v>0</v>
      </c>
      <c r="N46" s="4">
        <v>0</v>
      </c>
      <c r="O46" s="4">
        <f t="shared" si="4"/>
        <v>102</v>
      </c>
    </row>
    <row r="47" spans="1:15" ht="20.100000000000001" customHeight="1" x14ac:dyDescent="0.25">
      <c r="A47" s="4" t="s">
        <v>56</v>
      </c>
      <c r="B47" s="5">
        <f t="shared" si="3"/>
        <v>5.3809451681308693E-3</v>
      </c>
      <c r="C47" s="4">
        <v>0</v>
      </c>
      <c r="D47" s="4">
        <v>0</v>
      </c>
      <c r="E47" s="4">
        <v>0</v>
      </c>
      <c r="F47" s="4">
        <v>15</v>
      </c>
      <c r="G47" s="4">
        <v>134</v>
      </c>
      <c r="H47" s="4">
        <v>461</v>
      </c>
      <c r="I47" s="4">
        <v>577</v>
      </c>
      <c r="J47" s="4">
        <v>119</v>
      </c>
      <c r="K47" s="4">
        <v>88</v>
      </c>
      <c r="L47" s="4">
        <v>27</v>
      </c>
      <c r="M47" s="4">
        <v>0</v>
      </c>
      <c r="N47" s="4">
        <v>0</v>
      </c>
      <c r="O47" s="4">
        <f t="shared" si="4"/>
        <v>1421</v>
      </c>
    </row>
    <row r="48" spans="1:15" ht="20.100000000000001" customHeight="1" x14ac:dyDescent="0.25">
      <c r="A48" s="4" t="s">
        <v>57</v>
      </c>
      <c r="B48" s="5">
        <f t="shared" si="3"/>
        <v>2.9536504089669799E-4</v>
      </c>
      <c r="C48" s="4">
        <v>0</v>
      </c>
      <c r="D48" s="4">
        <v>0</v>
      </c>
      <c r="E48" s="4">
        <v>0</v>
      </c>
      <c r="F48" s="4">
        <v>0</v>
      </c>
      <c r="G48" s="4">
        <v>5</v>
      </c>
      <c r="H48" s="4">
        <v>9</v>
      </c>
      <c r="I48" s="4">
        <v>23</v>
      </c>
      <c r="J48" s="4">
        <v>5</v>
      </c>
      <c r="K48" s="4">
        <v>20</v>
      </c>
      <c r="L48" s="4">
        <v>6</v>
      </c>
      <c r="M48" s="4">
        <v>10</v>
      </c>
      <c r="N48" s="4">
        <v>0</v>
      </c>
      <c r="O48" s="4">
        <f t="shared" si="4"/>
        <v>78</v>
      </c>
    </row>
    <row r="49" spans="1:15" ht="20.100000000000001" customHeight="1" x14ac:dyDescent="0.25">
      <c r="A49" s="4" t="s">
        <v>58</v>
      </c>
      <c r="B49" s="5">
        <f t="shared" si="3"/>
        <v>6.4374431990305971E-5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17</v>
      </c>
      <c r="K49" s="4">
        <v>0</v>
      </c>
      <c r="L49" s="4">
        <v>0</v>
      </c>
      <c r="M49" s="4">
        <v>0</v>
      </c>
      <c r="N49" s="4">
        <v>0</v>
      </c>
      <c r="O49" s="4">
        <f t="shared" si="4"/>
        <v>17</v>
      </c>
    </row>
    <row r="50" spans="1:15" ht="20.100000000000001" customHeight="1" x14ac:dyDescent="0.25">
      <c r="A50" s="4" t="s">
        <v>59</v>
      </c>
      <c r="B50" s="5">
        <f t="shared" si="3"/>
        <v>1.0981520751287489E-4</v>
      </c>
      <c r="C50" s="4">
        <v>0</v>
      </c>
      <c r="D50" s="4">
        <v>0</v>
      </c>
      <c r="E50" s="4">
        <v>0</v>
      </c>
      <c r="F50" s="4">
        <v>0</v>
      </c>
      <c r="G50" s="4">
        <v>6</v>
      </c>
      <c r="H50" s="4">
        <v>18</v>
      </c>
      <c r="I50" s="4">
        <v>4</v>
      </c>
      <c r="J50" s="4">
        <v>1</v>
      </c>
      <c r="K50" s="4">
        <v>0</v>
      </c>
      <c r="L50" s="4">
        <v>0</v>
      </c>
      <c r="M50" s="4">
        <v>0</v>
      </c>
      <c r="N50" s="4">
        <v>0</v>
      </c>
      <c r="O50" s="4">
        <f t="shared" si="4"/>
        <v>29</v>
      </c>
    </row>
    <row r="51" spans="1:15" ht="20.100000000000001" customHeight="1" x14ac:dyDescent="0.25">
      <c r="A51" s="4" t="s">
        <v>60</v>
      </c>
      <c r="B51" s="5">
        <f t="shared" si="3"/>
        <v>3.4080581641926692E-5</v>
      </c>
      <c r="C51" s="4">
        <v>0</v>
      </c>
      <c r="D51" s="4">
        <v>0</v>
      </c>
      <c r="E51" s="4">
        <v>0</v>
      </c>
      <c r="F51" s="4">
        <v>0</v>
      </c>
      <c r="G51" s="4">
        <v>1</v>
      </c>
      <c r="H51" s="4">
        <v>1</v>
      </c>
      <c r="I51" s="4">
        <v>4</v>
      </c>
      <c r="J51" s="4">
        <v>1</v>
      </c>
      <c r="K51" s="4">
        <v>2</v>
      </c>
      <c r="L51" s="4">
        <v>0</v>
      </c>
      <c r="M51" s="4">
        <v>0</v>
      </c>
      <c r="N51" s="4">
        <v>0</v>
      </c>
      <c r="O51" s="4">
        <f t="shared" si="4"/>
        <v>9</v>
      </c>
    </row>
    <row r="52" spans="1:15" ht="20.100000000000001" customHeight="1" x14ac:dyDescent="0.25">
      <c r="A52" s="4" t="s">
        <v>61</v>
      </c>
      <c r="B52" s="5">
        <f t="shared" si="3"/>
        <v>4.1654044229021512E-5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7</v>
      </c>
      <c r="I52" s="4">
        <v>3</v>
      </c>
      <c r="J52" s="4">
        <v>1</v>
      </c>
      <c r="K52" s="4">
        <v>0</v>
      </c>
      <c r="L52" s="4">
        <v>0</v>
      </c>
      <c r="M52" s="4">
        <v>0</v>
      </c>
      <c r="N52" s="4">
        <v>0</v>
      </c>
      <c r="O52" s="4">
        <f t="shared" si="4"/>
        <v>11</v>
      </c>
    </row>
    <row r="53" spans="1:15" ht="20.100000000000001" customHeight="1" x14ac:dyDescent="0.25">
      <c r="A53" s="4" t="s">
        <v>62</v>
      </c>
      <c r="B53" s="5">
        <f t="shared" si="3"/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f t="shared" si="4"/>
        <v>0</v>
      </c>
    </row>
    <row r="54" spans="1:15" ht="20.100000000000001" customHeight="1" x14ac:dyDescent="0.25">
      <c r="A54" s="4" t="s">
        <v>63</v>
      </c>
      <c r="B54" s="5">
        <f t="shared" si="3"/>
        <v>1.136019388064223E-5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2</v>
      </c>
      <c r="K54" s="4">
        <v>1</v>
      </c>
      <c r="L54" s="4">
        <v>0</v>
      </c>
      <c r="M54" s="4">
        <v>0</v>
      </c>
      <c r="N54" s="4">
        <v>0</v>
      </c>
      <c r="O54" s="4">
        <f t="shared" si="4"/>
        <v>3</v>
      </c>
    </row>
    <row r="55" spans="1:15" ht="20.100000000000001" customHeight="1" x14ac:dyDescent="0.25">
      <c r="A55" s="4" t="s">
        <v>64</v>
      </c>
      <c r="B55" s="5">
        <f t="shared" si="3"/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f t="shared" si="4"/>
        <v>0</v>
      </c>
    </row>
    <row r="56" spans="1:15" ht="20.100000000000001" customHeight="1" x14ac:dyDescent="0.25">
      <c r="A56" s="4" t="s">
        <v>65</v>
      </c>
      <c r="B56" s="5">
        <f t="shared" si="3"/>
        <v>2.5749772796122388E-4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33</v>
      </c>
      <c r="I56" s="4">
        <v>13</v>
      </c>
      <c r="J56" s="4">
        <v>9</v>
      </c>
      <c r="K56" s="4">
        <v>13</v>
      </c>
      <c r="L56" s="4">
        <v>0</v>
      </c>
      <c r="M56" s="4">
        <v>0</v>
      </c>
      <c r="N56" s="4">
        <v>0</v>
      </c>
      <c r="O56" s="4">
        <f t="shared" si="4"/>
        <v>68</v>
      </c>
    </row>
    <row r="57" spans="1:15" ht="20.100000000000001" customHeight="1" x14ac:dyDescent="0.25">
      <c r="A57" s="4" t="s">
        <v>66</v>
      </c>
      <c r="B57" s="5">
        <f t="shared" si="3"/>
        <v>3.7867312935474099E-6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1</v>
      </c>
      <c r="N57" s="4">
        <v>0</v>
      </c>
      <c r="O57" s="4">
        <f t="shared" si="4"/>
        <v>1</v>
      </c>
    </row>
    <row r="58" spans="1:15" ht="20.100000000000001" customHeight="1" x14ac:dyDescent="0.25">
      <c r="A58" s="4" t="s">
        <v>67</v>
      </c>
      <c r="B58" s="5">
        <f t="shared" si="3"/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f t="shared" si="4"/>
        <v>0</v>
      </c>
    </row>
    <row r="59" spans="1:15" ht="20.100000000000001" customHeight="1" x14ac:dyDescent="0.25">
      <c r="A59" s="4" t="s">
        <v>68</v>
      </c>
      <c r="B59" s="5">
        <f t="shared" si="3"/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f t="shared" si="4"/>
        <v>0</v>
      </c>
    </row>
    <row r="60" spans="1:15" ht="20.100000000000001" customHeight="1" x14ac:dyDescent="0.25">
      <c r="A60" s="4" t="s">
        <v>98</v>
      </c>
      <c r="B60" s="5">
        <f t="shared" si="3"/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f t="shared" si="4"/>
        <v>0</v>
      </c>
    </row>
    <row r="61" spans="1:15" ht="20.100000000000001" customHeight="1" x14ac:dyDescent="0.25">
      <c r="A61" s="4" t="s">
        <v>70</v>
      </c>
      <c r="B61" s="5">
        <f t="shared" si="3"/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f t="shared" si="4"/>
        <v>0</v>
      </c>
    </row>
    <row r="62" spans="1:15" ht="20.100000000000001" customHeight="1" x14ac:dyDescent="0.25">
      <c r="A62" s="4" t="s">
        <v>71</v>
      </c>
      <c r="B62" s="5">
        <f t="shared" si="3"/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f t="shared" si="4"/>
        <v>0</v>
      </c>
    </row>
    <row r="63" spans="1:15" ht="20.100000000000001" customHeight="1" x14ac:dyDescent="0.25">
      <c r="A63" s="4" t="s">
        <v>72</v>
      </c>
      <c r="B63" s="5">
        <f t="shared" si="3"/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f t="shared" si="4"/>
        <v>0</v>
      </c>
    </row>
    <row r="64" spans="1:15" ht="20.100000000000001" customHeight="1" x14ac:dyDescent="0.25">
      <c r="A64" s="4" t="s">
        <v>99</v>
      </c>
      <c r="B64" s="5">
        <f t="shared" si="3"/>
        <v>1.5146925174189639E-5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4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f t="shared" si="4"/>
        <v>4</v>
      </c>
    </row>
    <row r="65" spans="1:15" ht="20.100000000000001" customHeight="1" x14ac:dyDescent="0.25">
      <c r="A65" s="4" t="s">
        <v>74</v>
      </c>
      <c r="B65" s="5">
        <f t="shared" si="3"/>
        <v>1.136019388064223E-5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1</v>
      </c>
      <c r="I65" s="4">
        <v>0</v>
      </c>
      <c r="J65" s="4">
        <v>0</v>
      </c>
      <c r="K65" s="4">
        <v>0</v>
      </c>
      <c r="L65" s="4">
        <v>2</v>
      </c>
      <c r="M65" s="4">
        <v>0</v>
      </c>
      <c r="N65" s="4">
        <v>0</v>
      </c>
      <c r="O65" s="4">
        <f t="shared" si="4"/>
        <v>3</v>
      </c>
    </row>
    <row r="66" spans="1:15" ht="20.100000000000001" customHeight="1" x14ac:dyDescent="0.25">
      <c r="A66" s="4" t="s">
        <v>75</v>
      </c>
      <c r="B66" s="5">
        <f t="shared" si="3"/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f t="shared" si="4"/>
        <v>0</v>
      </c>
    </row>
    <row r="67" spans="1:15" ht="20.100000000000001" customHeight="1" x14ac:dyDescent="0.25">
      <c r="A67" s="4" t="s">
        <v>76</v>
      </c>
      <c r="B67" s="5">
        <f t="shared" si="3"/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f t="shared" si="4"/>
        <v>0</v>
      </c>
    </row>
    <row r="68" spans="1:15" ht="20.100000000000001" customHeight="1" x14ac:dyDescent="0.25">
      <c r="A68" s="4" t="s">
        <v>77</v>
      </c>
      <c r="B68" s="5">
        <f t="shared" si="3"/>
        <v>2.8021811572250834E-4</v>
      </c>
      <c r="C68" s="4">
        <v>0</v>
      </c>
      <c r="D68" s="4">
        <v>0</v>
      </c>
      <c r="E68" s="4">
        <v>0</v>
      </c>
      <c r="F68" s="4">
        <v>0</v>
      </c>
      <c r="G68" s="4">
        <v>19</v>
      </c>
      <c r="H68" s="4">
        <v>25</v>
      </c>
      <c r="I68" s="4">
        <v>1</v>
      </c>
      <c r="J68" s="4">
        <v>0</v>
      </c>
      <c r="K68" s="4">
        <v>6</v>
      </c>
      <c r="L68" s="4">
        <v>23</v>
      </c>
      <c r="M68" s="4">
        <v>0</v>
      </c>
      <c r="N68" s="4">
        <v>0</v>
      </c>
      <c r="O68" s="4">
        <f t="shared" si="4"/>
        <v>74</v>
      </c>
    </row>
    <row r="69" spans="1:15" ht="20.100000000000001" customHeight="1" x14ac:dyDescent="0.25">
      <c r="A69" s="4" t="s">
        <v>78</v>
      </c>
      <c r="B69" s="5">
        <f t="shared" si="3"/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f t="shared" si="4"/>
        <v>0</v>
      </c>
    </row>
    <row r="70" spans="1:15" ht="20.100000000000001" customHeight="1" x14ac:dyDescent="0.25">
      <c r="A70" s="4" t="s">
        <v>79</v>
      </c>
      <c r="B70" s="5">
        <f t="shared" si="3"/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f t="shared" si="4"/>
        <v>0</v>
      </c>
    </row>
    <row r="71" spans="1:15" ht="20.100000000000001" customHeight="1" x14ac:dyDescent="0.25">
      <c r="A71" s="16" t="s">
        <v>80</v>
      </c>
      <c r="B71" s="12">
        <f t="shared" si="3"/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f t="shared" si="4"/>
        <v>0</v>
      </c>
    </row>
    <row r="72" spans="1:15" s="6" customFormat="1" ht="20.100000000000001" customHeight="1" thickBot="1" x14ac:dyDescent="0.3">
      <c r="A72" s="26" t="s">
        <v>103</v>
      </c>
      <c r="B72" s="27">
        <v>3.4788700393820052E-2</v>
      </c>
      <c r="C72" s="26">
        <f>SUM(C38:C71)</f>
        <v>0</v>
      </c>
      <c r="D72" s="26">
        <f t="shared" ref="D72:N72" si="5">SUM(D38:D71)</f>
        <v>0</v>
      </c>
      <c r="E72" s="26">
        <f t="shared" si="5"/>
        <v>0</v>
      </c>
      <c r="F72" s="26">
        <f t="shared" si="5"/>
        <v>58</v>
      </c>
      <c r="G72" s="26">
        <f t="shared" si="5"/>
        <v>2090</v>
      </c>
      <c r="H72" s="26">
        <f t="shared" si="5"/>
        <v>1833</v>
      </c>
      <c r="I72" s="26">
        <f t="shared" si="5"/>
        <v>2455</v>
      </c>
      <c r="J72" s="26">
        <f t="shared" si="5"/>
        <v>1266</v>
      </c>
      <c r="K72" s="26">
        <f t="shared" si="5"/>
        <v>556</v>
      </c>
      <c r="L72" s="26">
        <f t="shared" si="5"/>
        <v>878</v>
      </c>
      <c r="M72" s="26">
        <f t="shared" si="5"/>
        <v>51</v>
      </c>
      <c r="N72" s="26">
        <f t="shared" si="5"/>
        <v>0</v>
      </c>
      <c r="O72" s="26">
        <f>SUM(C72:N72)</f>
        <v>9187</v>
      </c>
    </row>
    <row r="73" spans="1:15" ht="20.100000000000001" customHeight="1" thickTop="1" x14ac:dyDescent="0.25">
      <c r="B73" s="5"/>
    </row>
    <row r="74" spans="1:15" ht="20.100000000000001" customHeight="1" x14ac:dyDescent="0.25">
      <c r="B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5B36F-0A6D-4DF4-A22E-AC3D2E7EE0DA}">
  <dimension ref="A1:L74"/>
  <sheetViews>
    <sheetView workbookViewId="0">
      <selection activeCell="A14" sqref="A14"/>
    </sheetView>
  </sheetViews>
  <sheetFormatPr defaultColWidth="11.5703125" defaultRowHeight="15.75" x14ac:dyDescent="0.25"/>
  <cols>
    <col min="1" max="1" width="30.7109375" style="4" customWidth="1"/>
    <col min="2" max="12" width="15.7109375" style="4" customWidth="1"/>
    <col min="13" max="16384" width="11.5703125" style="4"/>
  </cols>
  <sheetData>
    <row r="1" spans="1:2" s="8" customFormat="1" x14ac:dyDescent="0.25">
      <c r="A1" s="13" t="s">
        <v>95</v>
      </c>
      <c r="B1" s="14" t="s">
        <v>104</v>
      </c>
    </row>
    <row r="2" spans="1:2" x14ac:dyDescent="0.25">
      <c r="A2" s="9" t="s">
        <v>100</v>
      </c>
      <c r="B2" s="5">
        <v>47</v>
      </c>
    </row>
    <row r="3" spans="1:2" x14ac:dyDescent="0.25">
      <c r="A3" s="9" t="s">
        <v>101</v>
      </c>
      <c r="B3" s="5">
        <v>15</v>
      </c>
    </row>
    <row r="4" spans="1:2" x14ac:dyDescent="0.25">
      <c r="A4" s="9" t="s">
        <v>85</v>
      </c>
      <c r="B4" s="5">
        <v>197</v>
      </c>
    </row>
    <row r="5" spans="1:2" x14ac:dyDescent="0.25">
      <c r="A5" s="9" t="s">
        <v>86</v>
      </c>
      <c r="B5" s="5">
        <v>3013</v>
      </c>
    </row>
    <row r="6" spans="1:2" x14ac:dyDescent="0.25">
      <c r="A6" s="9" t="s">
        <v>87</v>
      </c>
      <c r="B6" s="5">
        <v>22727.5</v>
      </c>
    </row>
    <row r="7" spans="1:2" x14ac:dyDescent="0.25">
      <c r="A7" s="9" t="s">
        <v>88</v>
      </c>
      <c r="B7" s="5">
        <v>35480.5</v>
      </c>
    </row>
    <row r="8" spans="1:2" x14ac:dyDescent="0.25">
      <c r="A8" s="9" t="s">
        <v>89</v>
      </c>
      <c r="B8" s="5">
        <v>76065.5</v>
      </c>
    </row>
    <row r="9" spans="1:2" x14ac:dyDescent="0.25">
      <c r="A9" s="9" t="s">
        <v>90</v>
      </c>
      <c r="B9" s="5">
        <v>100740.5</v>
      </c>
    </row>
    <row r="10" spans="1:2" x14ac:dyDescent="0.25">
      <c r="A10" s="9" t="s">
        <v>91</v>
      </c>
      <c r="B10" s="5">
        <v>22717.5</v>
      </c>
    </row>
    <row r="11" spans="1:2" x14ac:dyDescent="0.25">
      <c r="A11" s="9" t="s">
        <v>92</v>
      </c>
      <c r="B11" s="5">
        <v>2658.5</v>
      </c>
    </row>
    <row r="12" spans="1:2" x14ac:dyDescent="0.25">
      <c r="A12" s="9" t="s">
        <v>93</v>
      </c>
      <c r="B12" s="5">
        <v>392</v>
      </c>
    </row>
    <row r="13" spans="1:2" x14ac:dyDescent="0.25">
      <c r="A13" s="11" t="s">
        <v>102</v>
      </c>
      <c r="B13" s="12">
        <v>26</v>
      </c>
    </row>
    <row r="14" spans="1:2" x14ac:dyDescent="0.25">
      <c r="A14" s="4" t="s">
        <v>105</v>
      </c>
      <c r="B14" s="5">
        <f>SUM(B2:B13)</f>
        <v>264080</v>
      </c>
    </row>
    <row r="15" spans="1:2" x14ac:dyDescent="0.25">
      <c r="B15" s="5"/>
    </row>
    <row r="16" spans="1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  <row r="27" spans="2:2" x14ac:dyDescent="0.25">
      <c r="B27" s="5"/>
    </row>
    <row r="28" spans="2:2" x14ac:dyDescent="0.25">
      <c r="B28" s="5"/>
    </row>
    <row r="29" spans="2:2" x14ac:dyDescent="0.25">
      <c r="B29" s="5"/>
    </row>
    <row r="30" spans="2:2" x14ac:dyDescent="0.25">
      <c r="B30" s="5"/>
    </row>
    <row r="31" spans="2:2" x14ac:dyDescent="0.25">
      <c r="B31" s="5"/>
    </row>
    <row r="32" spans="2:2" x14ac:dyDescent="0.25">
      <c r="B32" s="5"/>
    </row>
    <row r="33" spans="1:12" x14ac:dyDescent="0.25">
      <c r="B33" s="5"/>
    </row>
    <row r="34" spans="1:12" x14ac:dyDescent="0.25">
      <c r="B34" s="5"/>
    </row>
    <row r="35" spans="1:12" x14ac:dyDescent="0.25">
      <c r="B35" s="5"/>
    </row>
    <row r="36" spans="1:12" x14ac:dyDescent="0.25">
      <c r="B36" s="5"/>
    </row>
    <row r="37" spans="1:12" x14ac:dyDescent="0.25">
      <c r="B37" s="5"/>
    </row>
    <row r="38" spans="1:12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B39" s="5"/>
    </row>
    <row r="40" spans="1:12" x14ac:dyDescent="0.25">
      <c r="B40" s="5"/>
    </row>
    <row r="41" spans="1:12" x14ac:dyDescent="0.25">
      <c r="B41" s="5"/>
    </row>
    <row r="42" spans="1:12" x14ac:dyDescent="0.25">
      <c r="B42" s="5"/>
    </row>
    <row r="43" spans="1:12" x14ac:dyDescent="0.25">
      <c r="B43" s="5"/>
    </row>
    <row r="44" spans="1:12" x14ac:dyDescent="0.25">
      <c r="B44" s="5"/>
    </row>
    <row r="45" spans="1:12" x14ac:dyDescent="0.25">
      <c r="B45" s="5"/>
    </row>
    <row r="46" spans="1:12" x14ac:dyDescent="0.25">
      <c r="B46" s="5"/>
    </row>
    <row r="47" spans="1:12" x14ac:dyDescent="0.25">
      <c r="B47" s="5"/>
    </row>
    <row r="48" spans="1:1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F2EB-1C9C-41F0-971C-4D121DBB1E33}">
  <dimension ref="A1:K75"/>
  <sheetViews>
    <sheetView topLeftCell="A54" workbookViewId="0">
      <selection activeCell="A74" sqref="A74"/>
    </sheetView>
  </sheetViews>
  <sheetFormatPr defaultColWidth="11.5703125" defaultRowHeight="15" x14ac:dyDescent="0.25"/>
  <cols>
    <col min="1" max="1" width="30.7109375" customWidth="1"/>
    <col min="2" max="2" width="17.7109375" style="1" bestFit="1" customWidth="1"/>
    <col min="3" max="11" width="20.7109375" customWidth="1"/>
  </cols>
  <sheetData>
    <row r="1" spans="1:11" s="7" customFormat="1" ht="20.100000000000001" customHeight="1" x14ac:dyDescent="0.25">
      <c r="A1" s="13" t="s">
        <v>0</v>
      </c>
      <c r="B1" s="13" t="s">
        <v>10</v>
      </c>
      <c r="C1" s="15" t="s">
        <v>86</v>
      </c>
      <c r="D1" s="15" t="s">
        <v>87</v>
      </c>
      <c r="E1" s="15" t="s">
        <v>88</v>
      </c>
      <c r="F1" s="15" t="s">
        <v>89</v>
      </c>
      <c r="G1" s="15" t="s">
        <v>90</v>
      </c>
      <c r="H1" s="15" t="s">
        <v>91</v>
      </c>
      <c r="I1" s="15" t="s">
        <v>92</v>
      </c>
      <c r="J1" s="15" t="s">
        <v>93</v>
      </c>
      <c r="K1" s="15" t="s">
        <v>11</v>
      </c>
    </row>
    <row r="2" spans="1:11" ht="20.100000000000001" customHeight="1" x14ac:dyDescent="0.25">
      <c r="A2" s="4" t="s">
        <v>12</v>
      </c>
      <c r="B2" s="5">
        <v>3.7559823105349248E-3</v>
      </c>
      <c r="C2" s="4">
        <v>0</v>
      </c>
      <c r="D2" s="4">
        <v>5</v>
      </c>
      <c r="E2" s="4">
        <v>26</v>
      </c>
      <c r="F2" s="4">
        <v>9</v>
      </c>
      <c r="G2" s="4">
        <v>13</v>
      </c>
      <c r="H2" s="4">
        <v>6</v>
      </c>
      <c r="I2" s="4">
        <v>3</v>
      </c>
      <c r="J2" s="4">
        <v>0</v>
      </c>
      <c r="K2" s="4">
        <f>SUM(C2:J2)</f>
        <v>62</v>
      </c>
    </row>
    <row r="3" spans="1:11" ht="20.100000000000001" customHeight="1" x14ac:dyDescent="0.25">
      <c r="A3" s="4" t="s">
        <v>13</v>
      </c>
      <c r="B3" s="5">
        <v>5.0281698673290123E-3</v>
      </c>
      <c r="C3" s="4">
        <v>4</v>
      </c>
      <c r="D3" s="4">
        <v>50</v>
      </c>
      <c r="E3" s="4">
        <v>7</v>
      </c>
      <c r="F3" s="4">
        <v>5</v>
      </c>
      <c r="G3" s="4">
        <v>13</v>
      </c>
      <c r="H3" s="4">
        <v>4</v>
      </c>
      <c r="I3" s="4">
        <v>0</v>
      </c>
      <c r="J3" s="4">
        <v>0</v>
      </c>
      <c r="K3" s="4">
        <f t="shared" ref="K3:K36" si="0">SUM(C3:J3)</f>
        <v>83</v>
      </c>
    </row>
    <row r="4" spans="1:11" ht="20.100000000000001" customHeight="1" x14ac:dyDescent="0.25">
      <c r="A4" s="4" t="s">
        <v>14</v>
      </c>
      <c r="B4" s="5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f t="shared" si="0"/>
        <v>0</v>
      </c>
    </row>
    <row r="5" spans="1:11" ht="20.100000000000001" customHeight="1" x14ac:dyDescent="0.25">
      <c r="A5" s="4" t="s">
        <v>15</v>
      </c>
      <c r="B5" s="5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f t="shared" si="0"/>
        <v>0</v>
      </c>
    </row>
    <row r="6" spans="1:11" ht="20.100000000000001" customHeight="1" x14ac:dyDescent="0.25">
      <c r="A6" s="4" t="s">
        <v>16</v>
      </c>
      <c r="B6" s="5">
        <v>6.0580359847337494E-5</v>
      </c>
      <c r="C6" s="4">
        <v>0</v>
      </c>
      <c r="D6" s="4">
        <v>0</v>
      </c>
      <c r="E6" s="4">
        <v>0</v>
      </c>
      <c r="F6" s="4">
        <v>1</v>
      </c>
      <c r="G6" s="4">
        <v>0</v>
      </c>
      <c r="H6" s="4">
        <v>0</v>
      </c>
      <c r="I6" s="4">
        <v>0</v>
      </c>
      <c r="J6" s="4">
        <v>0</v>
      </c>
      <c r="K6" s="4">
        <f t="shared" si="0"/>
        <v>1</v>
      </c>
    </row>
    <row r="7" spans="1:11" ht="20.100000000000001" customHeight="1" x14ac:dyDescent="0.25">
      <c r="A7" s="4" t="s">
        <v>17</v>
      </c>
      <c r="B7" s="5">
        <v>1.6962500757254498E-3</v>
      </c>
      <c r="C7" s="4">
        <v>0</v>
      </c>
      <c r="D7" s="4">
        <v>6</v>
      </c>
      <c r="E7" s="4">
        <v>10</v>
      </c>
      <c r="F7" s="4">
        <v>5</v>
      </c>
      <c r="G7" s="4">
        <v>4</v>
      </c>
      <c r="H7" s="4">
        <v>3</v>
      </c>
      <c r="I7" s="4">
        <v>0</v>
      </c>
      <c r="J7" s="4">
        <v>0</v>
      </c>
      <c r="K7" s="4">
        <f t="shared" si="0"/>
        <v>28</v>
      </c>
    </row>
    <row r="8" spans="1:11" ht="20.100000000000001" customHeight="1" x14ac:dyDescent="0.25">
      <c r="A8" s="4" t="s">
        <v>18</v>
      </c>
      <c r="B8" s="5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f t="shared" si="0"/>
        <v>0</v>
      </c>
    </row>
    <row r="9" spans="1:11" ht="20.100000000000001" customHeight="1" x14ac:dyDescent="0.25">
      <c r="A9" s="4" t="s">
        <v>19</v>
      </c>
      <c r="B9" s="5">
        <v>5.0887502271763493E-3</v>
      </c>
      <c r="C9" s="4">
        <v>25</v>
      </c>
      <c r="D9" s="4">
        <v>59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 t="shared" si="0"/>
        <v>84</v>
      </c>
    </row>
    <row r="10" spans="1:11" ht="20.100000000000001" customHeight="1" x14ac:dyDescent="0.25">
      <c r="A10" s="4" t="s">
        <v>20</v>
      </c>
      <c r="B10" s="5">
        <v>2.6594777972981161E-2</v>
      </c>
      <c r="C10" s="4">
        <v>47</v>
      </c>
      <c r="D10" s="4">
        <v>164</v>
      </c>
      <c r="E10" s="4">
        <v>38</v>
      </c>
      <c r="F10" s="4">
        <v>39</v>
      </c>
      <c r="G10" s="4">
        <v>71</v>
      </c>
      <c r="H10" s="4">
        <v>78</v>
      </c>
      <c r="I10" s="4">
        <v>2</v>
      </c>
      <c r="J10" s="4">
        <v>0</v>
      </c>
      <c r="K10" s="4">
        <f t="shared" si="0"/>
        <v>439</v>
      </c>
    </row>
    <row r="11" spans="1:11" ht="20.100000000000001" customHeight="1" x14ac:dyDescent="0.25">
      <c r="A11" s="4" t="s">
        <v>21</v>
      </c>
      <c r="B11" s="5">
        <v>0.33840189010722721</v>
      </c>
      <c r="C11" s="4">
        <v>9</v>
      </c>
      <c r="D11" s="4">
        <v>279</v>
      </c>
      <c r="E11" s="4">
        <v>975</v>
      </c>
      <c r="F11" s="4">
        <v>1805</v>
      </c>
      <c r="G11" s="4">
        <v>1647</v>
      </c>
      <c r="H11" s="4">
        <v>742</v>
      </c>
      <c r="I11" s="4">
        <v>129</v>
      </c>
      <c r="J11" s="4">
        <v>0</v>
      </c>
      <c r="K11" s="4">
        <f t="shared" si="0"/>
        <v>5586</v>
      </c>
    </row>
    <row r="12" spans="1:11" ht="20.100000000000001" customHeight="1" x14ac:dyDescent="0.25">
      <c r="A12" s="4" t="s">
        <v>22</v>
      </c>
      <c r="B12" s="5">
        <v>6.0580359847337494E-5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0</v>
      </c>
      <c r="I12" s="4">
        <v>0</v>
      </c>
      <c r="J12" s="4">
        <v>0</v>
      </c>
      <c r="K12" s="4">
        <f t="shared" si="0"/>
        <v>1</v>
      </c>
    </row>
    <row r="13" spans="1:11" ht="20.100000000000001" customHeight="1" x14ac:dyDescent="0.25">
      <c r="A13" s="4" t="s">
        <v>23</v>
      </c>
      <c r="B13" s="5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 t="shared" si="0"/>
        <v>0</v>
      </c>
    </row>
    <row r="14" spans="1:11" ht="20.100000000000001" customHeight="1" x14ac:dyDescent="0.25">
      <c r="A14" s="4" t="s">
        <v>24</v>
      </c>
      <c r="B14" s="5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 t="shared" si="0"/>
        <v>0</v>
      </c>
    </row>
    <row r="15" spans="1:11" ht="20.100000000000001" customHeight="1" x14ac:dyDescent="0.25">
      <c r="A15" s="4" t="s">
        <v>25</v>
      </c>
      <c r="B15" s="5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 t="shared" si="0"/>
        <v>0</v>
      </c>
    </row>
    <row r="16" spans="1:11" ht="20.100000000000001" customHeight="1" x14ac:dyDescent="0.25">
      <c r="A16" s="4" t="s">
        <v>26</v>
      </c>
      <c r="B16" s="5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 t="shared" si="0"/>
        <v>0</v>
      </c>
    </row>
    <row r="17" spans="1:11" ht="20.100000000000001" customHeight="1" x14ac:dyDescent="0.25">
      <c r="A17" s="4" t="s">
        <v>27</v>
      </c>
      <c r="B17" s="5">
        <v>7.2696431816804993E-4</v>
      </c>
      <c r="C17" s="4">
        <v>0</v>
      </c>
      <c r="D17" s="4">
        <v>1</v>
      </c>
      <c r="E17" s="4">
        <v>3</v>
      </c>
      <c r="F17" s="4">
        <v>2</v>
      </c>
      <c r="G17" s="4">
        <v>6</v>
      </c>
      <c r="H17" s="4">
        <v>0</v>
      </c>
      <c r="I17" s="4">
        <v>0</v>
      </c>
      <c r="J17" s="4">
        <v>0</v>
      </c>
      <c r="K17" s="4">
        <f t="shared" si="0"/>
        <v>12</v>
      </c>
    </row>
    <row r="18" spans="1:11" ht="20.100000000000001" customHeight="1" x14ac:dyDescent="0.25">
      <c r="A18" s="4" t="s">
        <v>28</v>
      </c>
      <c r="B18" s="5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 t="shared" si="0"/>
        <v>0</v>
      </c>
    </row>
    <row r="19" spans="1:11" ht="20.100000000000001" customHeight="1" x14ac:dyDescent="0.25">
      <c r="A19" s="4" t="s">
        <v>29</v>
      </c>
      <c r="B19" s="5">
        <v>6.0580359847337494E-5</v>
      </c>
      <c r="C19" s="4">
        <v>0</v>
      </c>
      <c r="D19" s="4">
        <v>0</v>
      </c>
      <c r="E19" s="4">
        <v>0</v>
      </c>
      <c r="F19" s="4">
        <v>0</v>
      </c>
      <c r="G19" s="4">
        <v>1</v>
      </c>
      <c r="H19" s="4">
        <v>0</v>
      </c>
      <c r="I19" s="4">
        <v>0</v>
      </c>
      <c r="J19" s="4">
        <v>0</v>
      </c>
      <c r="K19" s="4">
        <f t="shared" si="0"/>
        <v>1</v>
      </c>
    </row>
    <row r="20" spans="1:11" ht="20.100000000000001" customHeight="1" x14ac:dyDescent="0.25">
      <c r="A20" s="4" t="s">
        <v>30</v>
      </c>
      <c r="B20" s="5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 t="shared" si="0"/>
        <v>0</v>
      </c>
    </row>
    <row r="21" spans="1:11" ht="20.100000000000001" customHeight="1" x14ac:dyDescent="0.25">
      <c r="A21" s="4" t="s">
        <v>31</v>
      </c>
      <c r="B21" s="5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f t="shared" si="0"/>
        <v>0</v>
      </c>
    </row>
    <row r="22" spans="1:11" ht="20.100000000000001" customHeight="1" x14ac:dyDescent="0.25">
      <c r="A22" s="4" t="s">
        <v>32</v>
      </c>
      <c r="B22" s="5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 t="shared" si="0"/>
        <v>0</v>
      </c>
    </row>
    <row r="23" spans="1:11" ht="20.100000000000001" customHeight="1" x14ac:dyDescent="0.25">
      <c r="A23" s="4" t="s">
        <v>33</v>
      </c>
      <c r="B23" s="5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 t="shared" si="0"/>
        <v>0</v>
      </c>
    </row>
    <row r="24" spans="1:11" ht="20.100000000000001" customHeight="1" x14ac:dyDescent="0.25">
      <c r="A24" s="4" t="s">
        <v>34</v>
      </c>
      <c r="B24" s="5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 t="shared" si="0"/>
        <v>0</v>
      </c>
    </row>
    <row r="25" spans="1:11" ht="20.100000000000001" customHeight="1" x14ac:dyDescent="0.25">
      <c r="A25" s="4" t="s">
        <v>35</v>
      </c>
      <c r="B25" s="5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 t="shared" si="0"/>
        <v>0</v>
      </c>
    </row>
    <row r="26" spans="1:11" ht="20.100000000000001" customHeight="1" x14ac:dyDescent="0.25">
      <c r="A26" s="4" t="s">
        <v>36</v>
      </c>
      <c r="B26" s="5">
        <v>1.8174107954201248E-4</v>
      </c>
      <c r="C26" s="4">
        <v>0</v>
      </c>
      <c r="D26" s="4">
        <v>0</v>
      </c>
      <c r="E26" s="4">
        <v>0</v>
      </c>
      <c r="F26" s="4">
        <v>3</v>
      </c>
      <c r="G26" s="4">
        <v>0</v>
      </c>
      <c r="H26" s="4">
        <v>0</v>
      </c>
      <c r="I26" s="4">
        <v>0</v>
      </c>
      <c r="J26" s="4">
        <v>0</v>
      </c>
      <c r="K26" s="4">
        <f t="shared" si="0"/>
        <v>3</v>
      </c>
    </row>
    <row r="27" spans="1:11" ht="20.100000000000001" customHeight="1" x14ac:dyDescent="0.25">
      <c r="A27" s="4" t="s">
        <v>37</v>
      </c>
      <c r="B27" s="5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 t="shared" si="0"/>
        <v>0</v>
      </c>
    </row>
    <row r="28" spans="1:11" ht="20.100000000000001" customHeight="1" x14ac:dyDescent="0.25">
      <c r="A28" s="4" t="s">
        <v>38</v>
      </c>
      <c r="B28" s="5">
        <v>1.0540982613436724E-2</v>
      </c>
      <c r="C28" s="4">
        <v>0</v>
      </c>
      <c r="D28" s="4">
        <v>80</v>
      </c>
      <c r="E28" s="4">
        <v>60</v>
      </c>
      <c r="F28" s="4">
        <v>34</v>
      </c>
      <c r="G28" s="4">
        <v>0</v>
      </c>
      <c r="H28" s="4">
        <v>0</v>
      </c>
      <c r="I28" s="4">
        <v>0</v>
      </c>
      <c r="J28" s="4">
        <v>0</v>
      </c>
      <c r="K28" s="4">
        <f t="shared" si="0"/>
        <v>174</v>
      </c>
    </row>
    <row r="29" spans="1:11" ht="20.100000000000001" customHeight="1" x14ac:dyDescent="0.25">
      <c r="A29" s="4" t="s">
        <v>39</v>
      </c>
      <c r="B29" s="5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 t="shared" si="0"/>
        <v>0</v>
      </c>
    </row>
    <row r="30" spans="1:11" ht="20.100000000000001" customHeight="1" x14ac:dyDescent="0.25">
      <c r="A30" s="4" t="s">
        <v>40</v>
      </c>
      <c r="B30" s="5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 t="shared" si="0"/>
        <v>0</v>
      </c>
    </row>
    <row r="31" spans="1:11" ht="20.100000000000001" customHeight="1" x14ac:dyDescent="0.25">
      <c r="A31" s="4" t="s">
        <v>41</v>
      </c>
      <c r="B31" s="5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f t="shared" si="0"/>
        <v>0</v>
      </c>
    </row>
    <row r="32" spans="1:11" ht="20.100000000000001" customHeight="1" x14ac:dyDescent="0.25">
      <c r="A32" s="4" t="s">
        <v>42</v>
      </c>
      <c r="B32" s="5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 t="shared" si="0"/>
        <v>0</v>
      </c>
    </row>
    <row r="33" spans="1:11" ht="20.100000000000001" customHeight="1" x14ac:dyDescent="0.25">
      <c r="A33" s="4" t="s">
        <v>43</v>
      </c>
      <c r="B33" s="5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 t="shared" si="0"/>
        <v>0</v>
      </c>
    </row>
    <row r="34" spans="1:11" ht="20.100000000000001" customHeight="1" x14ac:dyDescent="0.25">
      <c r="A34" s="4" t="s">
        <v>44</v>
      </c>
      <c r="B34" s="5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 t="shared" si="0"/>
        <v>0</v>
      </c>
    </row>
    <row r="35" spans="1:11" ht="20.100000000000001" customHeight="1" x14ac:dyDescent="0.25">
      <c r="A35" s="4" t="s">
        <v>45</v>
      </c>
      <c r="B35" s="5">
        <v>8.4812503786272492E-4</v>
      </c>
      <c r="C35" s="4">
        <v>1</v>
      </c>
      <c r="D35" s="4">
        <v>3</v>
      </c>
      <c r="E35" s="4">
        <v>1</v>
      </c>
      <c r="F35" s="4">
        <v>1</v>
      </c>
      <c r="G35" s="4">
        <v>0</v>
      </c>
      <c r="H35" s="4">
        <v>0</v>
      </c>
      <c r="I35" s="4">
        <v>8</v>
      </c>
      <c r="J35" s="4">
        <v>0</v>
      </c>
      <c r="K35" s="4">
        <f t="shared" si="0"/>
        <v>14</v>
      </c>
    </row>
    <row r="36" spans="1:11" ht="20.100000000000001" customHeight="1" x14ac:dyDescent="0.25">
      <c r="A36" s="4" t="s">
        <v>107</v>
      </c>
      <c r="B36" s="5">
        <v>7.651299448718725E-2</v>
      </c>
      <c r="C36" s="4">
        <v>0</v>
      </c>
      <c r="D36" s="4">
        <v>205</v>
      </c>
      <c r="E36" s="4">
        <v>460</v>
      </c>
      <c r="F36" s="4">
        <v>241</v>
      </c>
      <c r="G36" s="4">
        <v>335</v>
      </c>
      <c r="H36" s="4">
        <v>16</v>
      </c>
      <c r="I36" s="4">
        <v>6</v>
      </c>
      <c r="J36" s="4">
        <v>0</v>
      </c>
      <c r="K36" s="4">
        <f t="shared" si="0"/>
        <v>1263</v>
      </c>
    </row>
    <row r="37" spans="1:11" s="28" customFormat="1" ht="20.100000000000001" customHeight="1" thickBot="1" x14ac:dyDescent="0.3">
      <c r="A37" s="21" t="s">
        <v>114</v>
      </c>
      <c r="B37" s="22">
        <v>0.4695583691767129</v>
      </c>
      <c r="C37" s="21">
        <f t="shared" ref="C37:K37" si="1">SUM(C2:C36)</f>
        <v>86</v>
      </c>
      <c r="D37" s="21">
        <f t="shared" si="1"/>
        <v>852</v>
      </c>
      <c r="E37" s="21">
        <f t="shared" si="1"/>
        <v>1580</v>
      </c>
      <c r="F37" s="21">
        <f t="shared" si="1"/>
        <v>2146</v>
      </c>
      <c r="G37" s="21">
        <f t="shared" si="1"/>
        <v>2090</v>
      </c>
      <c r="H37" s="21">
        <f t="shared" si="1"/>
        <v>849</v>
      </c>
      <c r="I37" s="21">
        <f t="shared" si="1"/>
        <v>148</v>
      </c>
      <c r="J37" s="21">
        <f t="shared" si="1"/>
        <v>0</v>
      </c>
      <c r="K37" s="21">
        <f t="shared" si="1"/>
        <v>7751</v>
      </c>
    </row>
    <row r="38" spans="1:11" s="28" customFormat="1" ht="20.100000000000001" customHeight="1" thickTop="1" x14ac:dyDescent="0.25">
      <c r="A38" s="17" t="s">
        <v>0</v>
      </c>
      <c r="B38" s="29" t="s">
        <v>112</v>
      </c>
      <c r="C38" s="15" t="s">
        <v>86</v>
      </c>
      <c r="D38" s="15" t="s">
        <v>87</v>
      </c>
      <c r="E38" s="15" t="s">
        <v>88</v>
      </c>
      <c r="F38" s="15" t="s">
        <v>89</v>
      </c>
      <c r="G38" s="15" t="s">
        <v>90</v>
      </c>
      <c r="H38" s="15" t="s">
        <v>91</v>
      </c>
      <c r="I38" s="15" t="s">
        <v>92</v>
      </c>
      <c r="J38" s="15" t="s">
        <v>93</v>
      </c>
      <c r="K38" s="17" t="s">
        <v>11</v>
      </c>
    </row>
    <row r="39" spans="1:11" ht="20.100000000000001" customHeight="1" x14ac:dyDescent="0.25">
      <c r="A39" s="4" t="s">
        <v>47</v>
      </c>
      <c r="B39" s="5">
        <v>8.7235718180165983E-3</v>
      </c>
      <c r="C39" s="4">
        <v>0</v>
      </c>
      <c r="D39" s="4">
        <v>1</v>
      </c>
      <c r="E39" s="4">
        <v>88</v>
      </c>
      <c r="F39" s="4">
        <v>39</v>
      </c>
      <c r="G39" s="4">
        <v>1</v>
      </c>
      <c r="H39" s="4">
        <v>0</v>
      </c>
      <c r="I39" s="4">
        <v>15</v>
      </c>
      <c r="J39" s="4">
        <v>0</v>
      </c>
      <c r="K39" s="4">
        <f>SUM(C39:J39)</f>
        <v>144</v>
      </c>
    </row>
    <row r="40" spans="1:11" ht="20.100000000000001" customHeight="1" x14ac:dyDescent="0.25">
      <c r="A40" s="4" t="s">
        <v>48</v>
      </c>
      <c r="B40" s="5">
        <v>7.2696431816804993E-4</v>
      </c>
      <c r="C40" s="4">
        <v>7</v>
      </c>
      <c r="D40" s="4">
        <v>4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f t="shared" ref="K40:K73" si="2">SUM(C40:J40)</f>
        <v>12</v>
      </c>
    </row>
    <row r="41" spans="1:11" ht="20.100000000000001" customHeight="1" x14ac:dyDescent="0.25">
      <c r="A41" s="4" t="s">
        <v>49</v>
      </c>
      <c r="B41" s="5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f t="shared" si="2"/>
        <v>0</v>
      </c>
    </row>
    <row r="42" spans="1:11" ht="20.100000000000001" customHeight="1" x14ac:dyDescent="0.25">
      <c r="A42" s="4" t="s">
        <v>50</v>
      </c>
      <c r="B42" s="5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 t="shared" si="2"/>
        <v>0</v>
      </c>
    </row>
    <row r="43" spans="1:11" ht="20.100000000000001" customHeight="1" x14ac:dyDescent="0.25">
      <c r="A43" s="4" t="s">
        <v>51</v>
      </c>
      <c r="B43" s="5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 t="shared" si="2"/>
        <v>0</v>
      </c>
    </row>
    <row r="44" spans="1:11" ht="20.100000000000001" customHeight="1" x14ac:dyDescent="0.25">
      <c r="A44" s="4" t="s">
        <v>52</v>
      </c>
      <c r="B44" s="5">
        <v>1.2116071969467499E-4</v>
      </c>
      <c r="C44" s="4">
        <v>0</v>
      </c>
      <c r="D44" s="4">
        <v>1</v>
      </c>
      <c r="E44" s="4">
        <v>0</v>
      </c>
      <c r="F44" s="4">
        <v>0</v>
      </c>
      <c r="G44" s="4">
        <v>1</v>
      </c>
      <c r="H44" s="4">
        <v>0</v>
      </c>
      <c r="I44" s="4">
        <v>0</v>
      </c>
      <c r="J44" s="4">
        <v>0</v>
      </c>
      <c r="K44" s="4">
        <f t="shared" si="2"/>
        <v>2</v>
      </c>
    </row>
    <row r="45" spans="1:11" ht="20.100000000000001" customHeight="1" x14ac:dyDescent="0.25">
      <c r="A45" s="4" t="s">
        <v>53</v>
      </c>
      <c r="B45" s="5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 t="shared" si="2"/>
        <v>0</v>
      </c>
    </row>
    <row r="46" spans="1:11" ht="20.100000000000001" customHeight="1" x14ac:dyDescent="0.25">
      <c r="A46" s="4" t="s">
        <v>54</v>
      </c>
      <c r="B46" s="5">
        <v>6.0580359847337494E-4</v>
      </c>
      <c r="C46" s="4">
        <v>0</v>
      </c>
      <c r="D46" s="4">
        <v>10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 t="shared" si="2"/>
        <v>10</v>
      </c>
    </row>
    <row r="47" spans="1:11" ht="20.100000000000001" customHeight="1" x14ac:dyDescent="0.25">
      <c r="A47" s="4" t="s">
        <v>55</v>
      </c>
      <c r="B47" s="5">
        <v>9.6928575755739991E-4</v>
      </c>
      <c r="C47" s="4">
        <v>0</v>
      </c>
      <c r="D47" s="4">
        <v>8</v>
      </c>
      <c r="E47" s="4">
        <v>2</v>
      </c>
      <c r="F47" s="4">
        <v>3</v>
      </c>
      <c r="G47" s="4">
        <v>3</v>
      </c>
      <c r="H47" s="4">
        <v>0</v>
      </c>
      <c r="I47" s="4">
        <v>0</v>
      </c>
      <c r="J47" s="4">
        <v>0</v>
      </c>
      <c r="K47" s="4">
        <f t="shared" si="2"/>
        <v>16</v>
      </c>
    </row>
    <row r="48" spans="1:11" ht="20.100000000000001" customHeight="1" x14ac:dyDescent="0.25">
      <c r="A48" s="4" t="s">
        <v>56</v>
      </c>
      <c r="B48" s="5">
        <v>0.17077603440964439</v>
      </c>
      <c r="C48" s="4">
        <v>40</v>
      </c>
      <c r="D48" s="4">
        <v>295</v>
      </c>
      <c r="E48" s="4">
        <v>357</v>
      </c>
      <c r="F48" s="4">
        <v>753</v>
      </c>
      <c r="G48" s="4">
        <v>595</v>
      </c>
      <c r="H48" s="4">
        <v>509</v>
      </c>
      <c r="I48" s="4">
        <v>233</v>
      </c>
      <c r="J48" s="4">
        <v>37</v>
      </c>
      <c r="K48" s="4">
        <f t="shared" si="2"/>
        <v>2819</v>
      </c>
    </row>
    <row r="49" spans="1:11" ht="20.100000000000001" customHeight="1" x14ac:dyDescent="0.25">
      <c r="A49" s="4" t="s">
        <v>57</v>
      </c>
      <c r="B49" s="5">
        <v>4.2406251893136246E-4</v>
      </c>
      <c r="C49" s="4">
        <v>1</v>
      </c>
      <c r="D49" s="4">
        <v>0</v>
      </c>
      <c r="E49" s="4">
        <v>0</v>
      </c>
      <c r="F49" s="4">
        <v>1</v>
      </c>
      <c r="G49" s="4">
        <v>5</v>
      </c>
      <c r="H49" s="4">
        <v>0</v>
      </c>
      <c r="I49" s="4">
        <v>0</v>
      </c>
      <c r="J49" s="4">
        <v>0</v>
      </c>
      <c r="K49" s="4">
        <f t="shared" si="2"/>
        <v>7</v>
      </c>
    </row>
    <row r="50" spans="1:11" ht="20.100000000000001" customHeight="1" x14ac:dyDescent="0.25">
      <c r="A50" s="4" t="s">
        <v>58</v>
      </c>
      <c r="B50" s="5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 t="shared" si="2"/>
        <v>0</v>
      </c>
    </row>
    <row r="51" spans="1:11" ht="20.100000000000001" customHeight="1" x14ac:dyDescent="0.25">
      <c r="A51" s="4" t="s">
        <v>59</v>
      </c>
      <c r="B51" s="5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f t="shared" si="2"/>
        <v>0</v>
      </c>
    </row>
    <row r="52" spans="1:11" ht="20.100000000000001" customHeight="1" x14ac:dyDescent="0.25">
      <c r="A52" s="4" t="s">
        <v>60</v>
      </c>
      <c r="B52" s="5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 t="shared" si="2"/>
        <v>0</v>
      </c>
    </row>
    <row r="53" spans="1:11" ht="20.100000000000001" customHeight="1" x14ac:dyDescent="0.25">
      <c r="A53" s="4" t="s">
        <v>61</v>
      </c>
      <c r="B53" s="5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 t="shared" si="2"/>
        <v>0</v>
      </c>
    </row>
    <row r="54" spans="1:11" ht="20.100000000000001" customHeight="1" x14ac:dyDescent="0.25">
      <c r="A54" s="4" t="s">
        <v>62</v>
      </c>
      <c r="B54" s="5">
        <v>6.0580359847337494E-5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1</v>
      </c>
      <c r="I54" s="4">
        <v>0</v>
      </c>
      <c r="J54" s="4">
        <v>0</v>
      </c>
      <c r="K54" s="4">
        <f t="shared" si="2"/>
        <v>1</v>
      </c>
    </row>
    <row r="55" spans="1:11" ht="20.100000000000001" customHeight="1" x14ac:dyDescent="0.25">
      <c r="A55" s="4" t="s">
        <v>63</v>
      </c>
      <c r="B55" s="5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 t="shared" si="2"/>
        <v>0</v>
      </c>
    </row>
    <row r="56" spans="1:11" ht="20.100000000000001" customHeight="1" x14ac:dyDescent="0.25">
      <c r="A56" s="4" t="s">
        <v>64</v>
      </c>
      <c r="B56" s="5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 t="shared" si="2"/>
        <v>0</v>
      </c>
    </row>
    <row r="57" spans="1:11" ht="20.100000000000001" customHeight="1" x14ac:dyDescent="0.25">
      <c r="A57" s="4" t="s">
        <v>65</v>
      </c>
      <c r="B57" s="5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 t="shared" si="2"/>
        <v>0</v>
      </c>
    </row>
    <row r="58" spans="1:11" ht="20.100000000000001" customHeight="1" x14ac:dyDescent="0.25">
      <c r="A58" s="4" t="s">
        <v>66</v>
      </c>
      <c r="B58" s="5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 t="shared" si="2"/>
        <v>0</v>
      </c>
    </row>
    <row r="59" spans="1:11" ht="20.100000000000001" customHeight="1" x14ac:dyDescent="0.25">
      <c r="A59" s="4" t="s">
        <v>67</v>
      </c>
      <c r="B59" s="5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 t="shared" si="2"/>
        <v>0</v>
      </c>
    </row>
    <row r="60" spans="1:11" ht="20.100000000000001" customHeight="1" x14ac:dyDescent="0.25">
      <c r="A60" s="4" t="s">
        <v>68</v>
      </c>
      <c r="B60" s="5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 t="shared" si="2"/>
        <v>0</v>
      </c>
    </row>
    <row r="61" spans="1:11" ht="20.100000000000001" customHeight="1" x14ac:dyDescent="0.25">
      <c r="A61" s="4" t="s">
        <v>69</v>
      </c>
      <c r="B61" s="5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f t="shared" si="2"/>
        <v>0</v>
      </c>
    </row>
    <row r="62" spans="1:11" ht="20.100000000000001" customHeight="1" x14ac:dyDescent="0.25">
      <c r="A62" s="4" t="s">
        <v>70</v>
      </c>
      <c r="B62" s="5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 t="shared" si="2"/>
        <v>0</v>
      </c>
    </row>
    <row r="63" spans="1:11" ht="20.100000000000001" customHeight="1" x14ac:dyDescent="0.25">
      <c r="A63" s="4" t="s">
        <v>71</v>
      </c>
      <c r="B63" s="5">
        <v>2.4232143938934998E-4</v>
      </c>
      <c r="C63" s="4">
        <v>0</v>
      </c>
      <c r="D63" s="4">
        <v>0</v>
      </c>
      <c r="E63" s="4">
        <v>2</v>
      </c>
      <c r="F63" s="4">
        <v>2</v>
      </c>
      <c r="G63" s="4">
        <v>0</v>
      </c>
      <c r="H63" s="4">
        <v>0</v>
      </c>
      <c r="I63" s="4">
        <v>0</v>
      </c>
      <c r="J63" s="4">
        <v>0</v>
      </c>
      <c r="K63" s="4">
        <f t="shared" si="2"/>
        <v>4</v>
      </c>
    </row>
    <row r="64" spans="1:11" ht="20.100000000000001" customHeight="1" x14ac:dyDescent="0.25">
      <c r="A64" s="4" t="s">
        <v>72</v>
      </c>
      <c r="B64" s="5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 t="shared" si="2"/>
        <v>0</v>
      </c>
    </row>
    <row r="65" spans="1:11" ht="20.100000000000001" customHeight="1" x14ac:dyDescent="0.25">
      <c r="A65" s="4" t="s">
        <v>73</v>
      </c>
      <c r="B65" s="5">
        <v>7.2696431816804993E-4</v>
      </c>
      <c r="C65" s="4">
        <v>0</v>
      </c>
      <c r="D65" s="4">
        <v>4</v>
      </c>
      <c r="E65" s="4">
        <v>8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 t="shared" si="2"/>
        <v>12</v>
      </c>
    </row>
    <row r="66" spans="1:11" ht="20.100000000000001" customHeight="1" x14ac:dyDescent="0.25">
      <c r="A66" s="4" t="s">
        <v>74</v>
      </c>
      <c r="B66" s="5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 t="shared" si="2"/>
        <v>0</v>
      </c>
    </row>
    <row r="67" spans="1:11" ht="20.100000000000001" customHeight="1" x14ac:dyDescent="0.25">
      <c r="A67" s="4" t="s">
        <v>75</v>
      </c>
      <c r="B67" s="5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 t="shared" si="2"/>
        <v>0</v>
      </c>
    </row>
    <row r="68" spans="1:11" ht="20.100000000000001" customHeight="1" x14ac:dyDescent="0.25">
      <c r="A68" s="4" t="s">
        <v>76</v>
      </c>
      <c r="B68" s="5">
        <v>8.4812503786272492E-4</v>
      </c>
      <c r="C68" s="4">
        <v>0</v>
      </c>
      <c r="D68" s="4">
        <v>0</v>
      </c>
      <c r="E68" s="4">
        <v>8</v>
      </c>
      <c r="F68" s="4">
        <v>6</v>
      </c>
      <c r="G68" s="4">
        <v>0</v>
      </c>
      <c r="H68" s="4">
        <v>0</v>
      </c>
      <c r="I68" s="4">
        <v>0</v>
      </c>
      <c r="J68" s="4">
        <v>0</v>
      </c>
      <c r="K68" s="4">
        <f t="shared" si="2"/>
        <v>14</v>
      </c>
    </row>
    <row r="69" spans="1:11" ht="20.100000000000001" customHeight="1" x14ac:dyDescent="0.25">
      <c r="A69" s="4" t="s">
        <v>77</v>
      </c>
      <c r="B69" s="5">
        <v>2.4232143938934998E-4</v>
      </c>
      <c r="C69" s="4">
        <v>0</v>
      </c>
      <c r="D69" s="4">
        <v>0</v>
      </c>
      <c r="E69" s="4">
        <v>3</v>
      </c>
      <c r="F69" s="4">
        <v>1</v>
      </c>
      <c r="G69" s="4">
        <v>0</v>
      </c>
      <c r="H69" s="4">
        <v>0</v>
      </c>
      <c r="I69" s="4">
        <v>0</v>
      </c>
      <c r="J69" s="4">
        <v>0</v>
      </c>
      <c r="K69" s="4">
        <f t="shared" si="2"/>
        <v>4</v>
      </c>
    </row>
    <row r="70" spans="1:11" ht="20.100000000000001" customHeight="1" x14ac:dyDescent="0.25">
      <c r="A70" s="4" t="s">
        <v>78</v>
      </c>
      <c r="B70" s="5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 t="shared" si="2"/>
        <v>0</v>
      </c>
    </row>
    <row r="71" spans="1:11" ht="20.100000000000001" customHeight="1" x14ac:dyDescent="0.25">
      <c r="A71" s="4" t="s">
        <v>79</v>
      </c>
      <c r="B71" s="5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 t="shared" si="2"/>
        <v>0</v>
      </c>
    </row>
    <row r="72" spans="1:11" ht="20.100000000000001" customHeight="1" x14ac:dyDescent="0.25">
      <c r="A72" s="4" t="s">
        <v>80</v>
      </c>
      <c r="B72" s="5">
        <v>3.3925001514508997E-3</v>
      </c>
      <c r="C72" s="4">
        <v>0</v>
      </c>
      <c r="D72" s="4">
        <v>3</v>
      </c>
      <c r="E72" s="4">
        <v>2</v>
      </c>
      <c r="F72" s="4">
        <v>0</v>
      </c>
      <c r="G72" s="4">
        <v>0</v>
      </c>
      <c r="H72" s="4">
        <v>0</v>
      </c>
      <c r="I72" s="4">
        <v>51</v>
      </c>
      <c r="J72" s="4">
        <v>0</v>
      </c>
      <c r="K72" s="4">
        <f t="shared" si="2"/>
        <v>56</v>
      </c>
    </row>
    <row r="73" spans="1:11" ht="20.100000000000001" customHeight="1" x14ac:dyDescent="0.25">
      <c r="A73" s="16" t="s">
        <v>108</v>
      </c>
      <c r="B73" s="12">
        <v>1.4115223844429635E-2</v>
      </c>
      <c r="C73" s="16">
        <v>0</v>
      </c>
      <c r="D73" s="16">
        <v>45</v>
      </c>
      <c r="E73" s="16">
        <v>8</v>
      </c>
      <c r="F73" s="16">
        <v>72</v>
      </c>
      <c r="G73" s="16">
        <v>7</v>
      </c>
      <c r="H73" s="16">
        <v>101</v>
      </c>
      <c r="I73" s="16">
        <v>0</v>
      </c>
      <c r="J73" s="16">
        <v>0</v>
      </c>
      <c r="K73" s="16">
        <f t="shared" si="2"/>
        <v>233</v>
      </c>
    </row>
    <row r="74" spans="1:11" s="28" customFormat="1" ht="20.100000000000001" customHeight="1" thickBot="1" x14ac:dyDescent="0.3">
      <c r="A74" s="21" t="s">
        <v>103</v>
      </c>
      <c r="B74" s="22">
        <v>0.20197491973102319</v>
      </c>
      <c r="C74" s="21">
        <f>SUM(C39:C73)</f>
        <v>48</v>
      </c>
      <c r="D74" s="21">
        <f t="shared" ref="D74:J74" si="3">SUM(D39:D73)</f>
        <v>371</v>
      </c>
      <c r="E74" s="21">
        <f t="shared" si="3"/>
        <v>478</v>
      </c>
      <c r="F74" s="21">
        <f t="shared" si="3"/>
        <v>877</v>
      </c>
      <c r="G74" s="21">
        <f t="shared" si="3"/>
        <v>612</v>
      </c>
      <c r="H74" s="21">
        <f t="shared" si="3"/>
        <v>611</v>
      </c>
      <c r="I74" s="21">
        <f t="shared" si="3"/>
        <v>300</v>
      </c>
      <c r="J74" s="21">
        <f t="shared" si="3"/>
        <v>37</v>
      </c>
      <c r="K74" s="21">
        <f>SUM(K39:K73)</f>
        <v>3334</v>
      </c>
    </row>
    <row r="75" spans="1:11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4E1CA-617D-470D-9F1A-43DAC9545388}">
  <dimension ref="A1:B10"/>
  <sheetViews>
    <sheetView workbookViewId="0">
      <selection activeCell="B17" sqref="B17"/>
    </sheetView>
  </sheetViews>
  <sheetFormatPr defaultColWidth="11.5703125" defaultRowHeight="15" x14ac:dyDescent="0.25"/>
  <cols>
    <col min="1" max="1" width="28.7109375" bestFit="1" customWidth="1"/>
    <col min="2" max="2" width="16.42578125" bestFit="1" customWidth="1"/>
  </cols>
  <sheetData>
    <row r="1" spans="1:2" ht="20.100000000000001" customHeight="1" x14ac:dyDescent="0.25">
      <c r="A1" s="13" t="s">
        <v>95</v>
      </c>
      <c r="B1" s="14" t="s">
        <v>104</v>
      </c>
    </row>
    <row r="2" spans="1:2" ht="20.100000000000001" customHeight="1" x14ac:dyDescent="0.25">
      <c r="A2" s="9" t="s">
        <v>86</v>
      </c>
      <c r="B2" s="4">
        <v>80</v>
      </c>
    </row>
    <row r="3" spans="1:2" ht="20.100000000000001" customHeight="1" x14ac:dyDescent="0.25">
      <c r="A3" s="9" t="s">
        <v>87</v>
      </c>
      <c r="B3" s="4">
        <v>1423</v>
      </c>
    </row>
    <row r="4" spans="1:2" ht="20.100000000000001" customHeight="1" x14ac:dyDescent="0.25">
      <c r="A4" s="9" t="s">
        <v>88</v>
      </c>
      <c r="B4" s="4">
        <v>3317.5</v>
      </c>
    </row>
    <row r="5" spans="1:2" ht="20.100000000000001" customHeight="1" x14ac:dyDescent="0.25">
      <c r="A5" s="9" t="s">
        <v>89</v>
      </c>
      <c r="B5" s="4">
        <v>5212</v>
      </c>
    </row>
    <row r="6" spans="1:2" ht="20.100000000000001" customHeight="1" x14ac:dyDescent="0.25">
      <c r="A6" s="9" t="s">
        <v>90</v>
      </c>
      <c r="B6" s="4">
        <v>4416</v>
      </c>
    </row>
    <row r="7" spans="1:2" ht="20.100000000000001" customHeight="1" x14ac:dyDescent="0.25">
      <c r="A7" s="9" t="s">
        <v>91</v>
      </c>
      <c r="B7" s="4">
        <v>1586.5</v>
      </c>
    </row>
    <row r="8" spans="1:2" ht="20.100000000000001" customHeight="1" x14ac:dyDescent="0.25">
      <c r="A8" s="9" t="s">
        <v>92</v>
      </c>
      <c r="B8" s="4">
        <v>453</v>
      </c>
    </row>
    <row r="9" spans="1:2" ht="20.100000000000001" customHeight="1" x14ac:dyDescent="0.25">
      <c r="A9" s="11" t="s">
        <v>93</v>
      </c>
      <c r="B9" s="16">
        <v>19</v>
      </c>
    </row>
    <row r="10" spans="1:2" ht="20.100000000000001" customHeight="1" x14ac:dyDescent="0.25">
      <c r="A10" s="4" t="s">
        <v>105</v>
      </c>
      <c r="B10" s="4">
        <f>SUM(B2:B9)</f>
        <v>16507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10123-B425-4FA7-9771-82740DC63EFF}">
  <dimension ref="A1:N73"/>
  <sheetViews>
    <sheetView topLeftCell="A59" workbookViewId="0">
      <selection activeCell="A37" sqref="A37"/>
    </sheetView>
  </sheetViews>
  <sheetFormatPr defaultColWidth="11.5703125" defaultRowHeight="15.75" x14ac:dyDescent="0.25"/>
  <cols>
    <col min="1" max="1" width="30.7109375" style="4" customWidth="1"/>
    <col min="2" max="2" width="20.7109375" style="5" customWidth="1"/>
    <col min="3" max="14" width="20.7109375" style="4" customWidth="1"/>
    <col min="15" max="16384" width="11.5703125" style="4"/>
  </cols>
  <sheetData>
    <row r="1" spans="1:14" s="6" customFormat="1" ht="20.100000000000001" customHeight="1" x14ac:dyDescent="0.25">
      <c r="A1" s="30" t="s">
        <v>0</v>
      </c>
      <c r="B1" s="31" t="s">
        <v>113</v>
      </c>
      <c r="C1" s="15" t="s">
        <v>100</v>
      </c>
      <c r="D1" s="15" t="s">
        <v>85</v>
      </c>
      <c r="E1" s="15" t="s">
        <v>86</v>
      </c>
      <c r="F1" s="15" t="s">
        <v>87</v>
      </c>
      <c r="G1" s="15" t="s">
        <v>88</v>
      </c>
      <c r="H1" s="15" t="s">
        <v>89</v>
      </c>
      <c r="I1" s="15" t="s">
        <v>90</v>
      </c>
      <c r="J1" s="15" t="s">
        <v>91</v>
      </c>
      <c r="K1" s="15" t="s">
        <v>92</v>
      </c>
      <c r="L1" s="15" t="s">
        <v>93</v>
      </c>
      <c r="M1" s="15" t="s">
        <v>102</v>
      </c>
      <c r="N1" s="30" t="s">
        <v>11</v>
      </c>
    </row>
    <row r="2" spans="1:14" ht="20.100000000000001" customHeight="1" x14ac:dyDescent="0.25">
      <c r="A2" s="4" t="s">
        <v>12</v>
      </c>
      <c r="B2" s="5">
        <v>8.6604867599807955E-3</v>
      </c>
      <c r="C2" s="4">
        <v>0</v>
      </c>
      <c r="D2" s="4">
        <v>0</v>
      </c>
      <c r="E2" s="4">
        <v>0</v>
      </c>
      <c r="F2" s="4">
        <v>14</v>
      </c>
      <c r="G2" s="4">
        <v>87</v>
      </c>
      <c r="H2" s="4">
        <v>206</v>
      </c>
      <c r="I2" s="4">
        <v>97</v>
      </c>
      <c r="J2" s="4">
        <v>54</v>
      </c>
      <c r="K2" s="4">
        <v>1</v>
      </c>
      <c r="L2" s="4">
        <v>10</v>
      </c>
      <c r="M2" s="4">
        <v>0</v>
      </c>
      <c r="N2" s="4">
        <f>SUM(C2:M2)</f>
        <v>469</v>
      </c>
    </row>
    <row r="3" spans="1:14" ht="20.100000000000001" customHeight="1" x14ac:dyDescent="0.25">
      <c r="A3" s="4" t="s">
        <v>13</v>
      </c>
      <c r="B3" s="5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f t="shared" ref="N3:N35" si="0">SUM(C3:M3)</f>
        <v>0</v>
      </c>
    </row>
    <row r="4" spans="1:14" ht="20.100000000000001" customHeight="1" x14ac:dyDescent="0.25">
      <c r="A4" s="4" t="s">
        <v>14</v>
      </c>
      <c r="B4" s="5">
        <v>1.292609964176238E-4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1</v>
      </c>
      <c r="I4" s="4">
        <v>0</v>
      </c>
      <c r="J4" s="4">
        <v>0</v>
      </c>
      <c r="K4" s="4">
        <v>6</v>
      </c>
      <c r="L4" s="4">
        <v>0</v>
      </c>
      <c r="M4" s="4">
        <v>0</v>
      </c>
      <c r="N4" s="4">
        <f t="shared" si="0"/>
        <v>7</v>
      </c>
    </row>
    <row r="5" spans="1:14" ht="20.100000000000001" customHeight="1" x14ac:dyDescent="0.25">
      <c r="A5" s="4" t="s">
        <v>15</v>
      </c>
      <c r="B5" s="5">
        <v>8.6789526166118841E-4</v>
      </c>
      <c r="C5" s="4">
        <v>0</v>
      </c>
      <c r="D5" s="4">
        <v>0</v>
      </c>
      <c r="E5" s="4">
        <v>0</v>
      </c>
      <c r="F5" s="4">
        <v>0</v>
      </c>
      <c r="G5" s="4">
        <v>2</v>
      </c>
      <c r="H5" s="4">
        <v>40</v>
      </c>
      <c r="I5" s="4">
        <v>4</v>
      </c>
      <c r="J5" s="4">
        <v>0</v>
      </c>
      <c r="K5" s="4">
        <v>1</v>
      </c>
      <c r="L5" s="4">
        <v>0</v>
      </c>
      <c r="M5" s="4">
        <v>0</v>
      </c>
      <c r="N5" s="4">
        <f t="shared" si="0"/>
        <v>47</v>
      </c>
    </row>
    <row r="6" spans="1:14" ht="20.100000000000001" customHeight="1" x14ac:dyDescent="0.25">
      <c r="A6" s="4" t="s">
        <v>16</v>
      </c>
      <c r="B6" s="5">
        <v>0.61376814270414004</v>
      </c>
      <c r="C6" s="4">
        <v>3</v>
      </c>
      <c r="D6" s="4">
        <v>16</v>
      </c>
      <c r="E6" s="4">
        <v>378</v>
      </c>
      <c r="F6" s="4">
        <v>4191</v>
      </c>
      <c r="G6" s="4">
        <v>12635</v>
      </c>
      <c r="H6" s="4">
        <v>11472</v>
      </c>
      <c r="I6" s="4">
        <v>3128</v>
      </c>
      <c r="J6" s="4">
        <v>666</v>
      </c>
      <c r="K6" s="4">
        <v>232</v>
      </c>
      <c r="L6" s="4">
        <v>477</v>
      </c>
      <c r="M6" s="4">
        <v>40</v>
      </c>
      <c r="N6" s="4">
        <f t="shared" si="0"/>
        <v>33238</v>
      </c>
    </row>
    <row r="7" spans="1:14" ht="20.100000000000001" customHeight="1" x14ac:dyDescent="0.25">
      <c r="A7" s="4" t="s">
        <v>17</v>
      </c>
      <c r="B7" s="5">
        <v>6.2045278280459431E-3</v>
      </c>
      <c r="C7" s="4">
        <v>0</v>
      </c>
      <c r="D7" s="4">
        <v>0</v>
      </c>
      <c r="E7" s="4">
        <v>3</v>
      </c>
      <c r="F7" s="4">
        <v>14</v>
      </c>
      <c r="G7" s="4">
        <v>46</v>
      </c>
      <c r="H7" s="4">
        <v>61</v>
      </c>
      <c r="I7" s="4">
        <v>167</v>
      </c>
      <c r="J7" s="4">
        <v>43</v>
      </c>
      <c r="K7" s="4">
        <v>2</v>
      </c>
      <c r="L7" s="4">
        <v>0</v>
      </c>
      <c r="M7" s="4">
        <v>0</v>
      </c>
      <c r="N7" s="4">
        <f t="shared" si="0"/>
        <v>336</v>
      </c>
    </row>
    <row r="8" spans="1:14" ht="20.100000000000001" customHeight="1" x14ac:dyDescent="0.25">
      <c r="A8" s="4" t="s">
        <v>18</v>
      </c>
      <c r="B8" s="5">
        <v>1.8465856631089116E-5</v>
      </c>
      <c r="C8" s="4">
        <v>0</v>
      </c>
      <c r="D8" s="4">
        <v>0</v>
      </c>
      <c r="E8" s="4">
        <v>0</v>
      </c>
      <c r="F8" s="4">
        <v>0</v>
      </c>
      <c r="G8" s="4">
        <v>1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f t="shared" si="0"/>
        <v>1</v>
      </c>
    </row>
    <row r="9" spans="1:14" ht="20.100000000000001" customHeight="1" x14ac:dyDescent="0.25">
      <c r="A9" s="4" t="s">
        <v>19</v>
      </c>
      <c r="B9" s="5">
        <v>6.0050965764301807E-2</v>
      </c>
      <c r="C9" s="4">
        <v>0</v>
      </c>
      <c r="D9" s="4">
        <v>0</v>
      </c>
      <c r="E9" s="4">
        <v>2</v>
      </c>
      <c r="F9" s="4">
        <v>52</v>
      </c>
      <c r="G9" s="4">
        <v>58</v>
      </c>
      <c r="H9" s="4">
        <v>46</v>
      </c>
      <c r="I9" s="4">
        <v>54</v>
      </c>
      <c r="J9" s="4">
        <v>1588</v>
      </c>
      <c r="K9" s="4">
        <v>1451</v>
      </c>
      <c r="L9" s="4">
        <v>1</v>
      </c>
      <c r="M9" s="4">
        <v>0</v>
      </c>
      <c r="N9" s="4">
        <f t="shared" si="0"/>
        <v>3252</v>
      </c>
    </row>
    <row r="10" spans="1:14" ht="20.100000000000001" customHeight="1" x14ac:dyDescent="0.25">
      <c r="A10" s="4" t="s">
        <v>20</v>
      </c>
      <c r="B10" s="5">
        <v>4.59799830114119E-3</v>
      </c>
      <c r="C10" s="4">
        <v>0</v>
      </c>
      <c r="D10" s="4">
        <v>0</v>
      </c>
      <c r="E10" s="4">
        <v>7</v>
      </c>
      <c r="F10" s="4">
        <v>19</v>
      </c>
      <c r="G10" s="4">
        <v>53</v>
      </c>
      <c r="H10" s="4">
        <v>102</v>
      </c>
      <c r="I10" s="4">
        <v>42</v>
      </c>
      <c r="J10" s="4">
        <v>22</v>
      </c>
      <c r="K10" s="4">
        <v>0</v>
      </c>
      <c r="L10" s="4">
        <v>4</v>
      </c>
      <c r="M10" s="4">
        <v>0</v>
      </c>
      <c r="N10" s="4">
        <f t="shared" si="0"/>
        <v>249</v>
      </c>
    </row>
    <row r="11" spans="1:14" ht="20.100000000000001" customHeight="1" x14ac:dyDescent="0.25">
      <c r="A11" s="4" t="s">
        <v>21</v>
      </c>
      <c r="B11" s="5">
        <v>0.18988440373748938</v>
      </c>
      <c r="C11" s="4">
        <v>0</v>
      </c>
      <c r="D11" s="4">
        <v>0</v>
      </c>
      <c r="E11" s="4">
        <v>30</v>
      </c>
      <c r="F11" s="4">
        <v>728</v>
      </c>
      <c r="G11" s="4">
        <v>2453</v>
      </c>
      <c r="H11" s="4">
        <v>3445</v>
      </c>
      <c r="I11" s="4">
        <v>2533</v>
      </c>
      <c r="J11" s="4">
        <v>1086</v>
      </c>
      <c r="K11" s="4">
        <v>0</v>
      </c>
      <c r="L11" s="4">
        <v>8</v>
      </c>
      <c r="M11" s="4">
        <v>0</v>
      </c>
      <c r="N11" s="4">
        <f t="shared" si="0"/>
        <v>10283</v>
      </c>
    </row>
    <row r="12" spans="1:14" ht="20.100000000000001" customHeight="1" x14ac:dyDescent="0.25">
      <c r="A12" s="4" t="s">
        <v>22</v>
      </c>
      <c r="B12" s="5">
        <v>3.3053883369649519E-3</v>
      </c>
      <c r="C12" s="4">
        <v>0</v>
      </c>
      <c r="D12" s="4">
        <v>0</v>
      </c>
      <c r="E12" s="4">
        <v>0</v>
      </c>
      <c r="F12" s="4">
        <v>40</v>
      </c>
      <c r="G12" s="4">
        <v>68</v>
      </c>
      <c r="H12" s="4">
        <v>33</v>
      </c>
      <c r="I12" s="4">
        <v>18</v>
      </c>
      <c r="J12" s="4">
        <v>14</v>
      </c>
      <c r="K12" s="4">
        <v>5</v>
      </c>
      <c r="L12" s="4">
        <v>1</v>
      </c>
      <c r="M12" s="4">
        <v>0</v>
      </c>
      <c r="N12" s="4">
        <f t="shared" si="0"/>
        <v>179</v>
      </c>
    </row>
    <row r="13" spans="1:14" ht="20.100000000000001" customHeight="1" x14ac:dyDescent="0.25">
      <c r="A13" s="4" t="s">
        <v>23</v>
      </c>
      <c r="B13" s="5">
        <v>1.8465856631089116E-5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1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f t="shared" si="0"/>
        <v>1</v>
      </c>
    </row>
    <row r="14" spans="1:14" ht="20.100000000000001" customHeight="1" x14ac:dyDescent="0.25">
      <c r="A14" s="4" t="s">
        <v>24</v>
      </c>
      <c r="B14" s="5">
        <v>9.0482697492336671E-4</v>
      </c>
      <c r="C14" s="4">
        <v>0</v>
      </c>
      <c r="D14" s="4">
        <v>0</v>
      </c>
      <c r="E14" s="4">
        <v>0</v>
      </c>
      <c r="F14" s="4">
        <v>27</v>
      </c>
      <c r="G14" s="4">
        <v>16</v>
      </c>
      <c r="H14" s="4">
        <v>1</v>
      </c>
      <c r="I14" s="4">
        <v>3</v>
      </c>
      <c r="J14" s="4">
        <v>0</v>
      </c>
      <c r="K14" s="4">
        <v>2</v>
      </c>
      <c r="L14" s="4">
        <v>0</v>
      </c>
      <c r="M14" s="4">
        <v>0</v>
      </c>
      <c r="N14" s="4">
        <f t="shared" si="0"/>
        <v>49</v>
      </c>
    </row>
    <row r="15" spans="1:14" ht="20.100000000000001" customHeight="1" x14ac:dyDescent="0.25">
      <c r="A15" s="4" t="s">
        <v>25</v>
      </c>
      <c r="B15" s="5">
        <v>3.4346493333825756E-3</v>
      </c>
      <c r="C15" s="4">
        <v>0</v>
      </c>
      <c r="D15" s="4">
        <v>0</v>
      </c>
      <c r="E15" s="4">
        <v>0</v>
      </c>
      <c r="F15" s="4">
        <v>13</v>
      </c>
      <c r="G15" s="4">
        <v>18</v>
      </c>
      <c r="H15" s="4">
        <v>3</v>
      </c>
      <c r="I15" s="4">
        <v>11</v>
      </c>
      <c r="J15" s="4">
        <v>0</v>
      </c>
      <c r="K15" s="4">
        <v>141</v>
      </c>
      <c r="L15" s="4">
        <v>0</v>
      </c>
      <c r="M15" s="4">
        <v>0</v>
      </c>
      <c r="N15" s="4">
        <f t="shared" si="0"/>
        <v>186</v>
      </c>
    </row>
    <row r="16" spans="1:14" ht="20.100000000000001" customHeight="1" x14ac:dyDescent="0.25">
      <c r="A16" s="4" t="s">
        <v>26</v>
      </c>
      <c r="B16" s="5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f t="shared" si="0"/>
        <v>0</v>
      </c>
    </row>
    <row r="17" spans="1:14" ht="20.100000000000001" customHeight="1" x14ac:dyDescent="0.25">
      <c r="A17" s="4" t="s">
        <v>27</v>
      </c>
      <c r="B17" s="5">
        <v>2.7144809247700999E-3</v>
      </c>
      <c r="C17" s="4">
        <v>0</v>
      </c>
      <c r="D17" s="4">
        <v>0</v>
      </c>
      <c r="E17" s="4">
        <v>0</v>
      </c>
      <c r="F17" s="4">
        <v>3</v>
      </c>
      <c r="G17" s="4">
        <v>16</v>
      </c>
      <c r="H17" s="4">
        <v>10</v>
      </c>
      <c r="I17" s="4">
        <v>15</v>
      </c>
      <c r="J17" s="4">
        <v>103</v>
      </c>
      <c r="K17" s="4">
        <v>0</v>
      </c>
      <c r="L17" s="4">
        <v>0</v>
      </c>
      <c r="M17" s="4">
        <v>0</v>
      </c>
      <c r="N17" s="4">
        <f t="shared" si="0"/>
        <v>147</v>
      </c>
    </row>
    <row r="18" spans="1:14" ht="20.100000000000001" customHeight="1" x14ac:dyDescent="0.25">
      <c r="A18" s="4" t="s">
        <v>28</v>
      </c>
      <c r="B18" s="5">
        <v>1.6803929534291095E-3</v>
      </c>
      <c r="C18" s="4">
        <v>0</v>
      </c>
      <c r="D18" s="4">
        <v>0</v>
      </c>
      <c r="E18" s="4">
        <v>0</v>
      </c>
      <c r="F18" s="4">
        <v>15</v>
      </c>
      <c r="G18" s="4">
        <v>12</v>
      </c>
      <c r="H18" s="4">
        <v>33</v>
      </c>
      <c r="I18" s="4">
        <v>31</v>
      </c>
      <c r="J18" s="4">
        <v>0</v>
      </c>
      <c r="K18" s="4">
        <v>0</v>
      </c>
      <c r="L18" s="4">
        <v>0</v>
      </c>
      <c r="M18" s="4">
        <v>0</v>
      </c>
      <c r="N18" s="4">
        <f t="shared" si="0"/>
        <v>91</v>
      </c>
    </row>
    <row r="19" spans="1:14" ht="20.100000000000001" customHeight="1" x14ac:dyDescent="0.25">
      <c r="A19" s="4" t="s">
        <v>29</v>
      </c>
      <c r="B19" s="5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f t="shared" si="0"/>
        <v>0</v>
      </c>
    </row>
    <row r="20" spans="1:14" ht="20.100000000000001" customHeight="1" x14ac:dyDescent="0.25">
      <c r="A20" s="4" t="s">
        <v>30</v>
      </c>
      <c r="B20" s="5">
        <v>1.0525538279720797E-3</v>
      </c>
      <c r="C20" s="4">
        <v>0</v>
      </c>
      <c r="D20" s="4">
        <v>0</v>
      </c>
      <c r="E20" s="4">
        <v>0</v>
      </c>
      <c r="F20" s="4">
        <v>8</v>
      </c>
      <c r="G20" s="4">
        <v>20</v>
      </c>
      <c r="H20" s="4">
        <v>7</v>
      </c>
      <c r="I20" s="4">
        <v>18</v>
      </c>
      <c r="J20" s="4">
        <v>4</v>
      </c>
      <c r="K20" s="4">
        <v>0</v>
      </c>
      <c r="L20" s="4">
        <v>0</v>
      </c>
      <c r="M20" s="4">
        <v>0</v>
      </c>
      <c r="N20" s="4">
        <f t="shared" si="0"/>
        <v>57</v>
      </c>
    </row>
    <row r="21" spans="1:14" ht="20.100000000000001" customHeight="1" x14ac:dyDescent="0.25">
      <c r="A21" s="4" t="s">
        <v>31</v>
      </c>
      <c r="B21" s="5">
        <v>1.6065295269047531E-3</v>
      </c>
      <c r="C21" s="4">
        <v>0</v>
      </c>
      <c r="D21" s="4">
        <v>0</v>
      </c>
      <c r="E21" s="4">
        <v>0</v>
      </c>
      <c r="F21" s="4">
        <v>24</v>
      </c>
      <c r="G21" s="4">
        <v>16</v>
      </c>
      <c r="H21" s="4">
        <v>4</v>
      </c>
      <c r="I21" s="4">
        <v>12</v>
      </c>
      <c r="J21" s="4">
        <v>26</v>
      </c>
      <c r="K21" s="4">
        <v>5</v>
      </c>
      <c r="L21" s="4">
        <v>0</v>
      </c>
      <c r="M21" s="4">
        <v>0</v>
      </c>
      <c r="N21" s="4">
        <f t="shared" si="0"/>
        <v>87</v>
      </c>
    </row>
    <row r="22" spans="1:14" ht="20.100000000000001" customHeight="1" x14ac:dyDescent="0.25">
      <c r="A22" s="4" t="s">
        <v>32</v>
      </c>
      <c r="B22" s="5">
        <v>7.3863426524356464E-5</v>
      </c>
      <c r="C22" s="4">
        <v>0</v>
      </c>
      <c r="D22" s="4">
        <v>0</v>
      </c>
      <c r="E22" s="4">
        <v>0</v>
      </c>
      <c r="F22" s="4">
        <v>0</v>
      </c>
      <c r="G22" s="4">
        <v>3</v>
      </c>
      <c r="H22" s="4">
        <v>0</v>
      </c>
      <c r="I22" s="4">
        <v>1</v>
      </c>
      <c r="J22" s="4">
        <v>0</v>
      </c>
      <c r="K22" s="4">
        <v>0</v>
      </c>
      <c r="L22" s="4">
        <v>0</v>
      </c>
      <c r="M22" s="4">
        <v>0</v>
      </c>
      <c r="N22" s="4">
        <f t="shared" si="0"/>
        <v>4</v>
      </c>
    </row>
    <row r="23" spans="1:14" ht="20.100000000000001" customHeight="1" x14ac:dyDescent="0.25">
      <c r="A23" s="4" t="s">
        <v>33</v>
      </c>
      <c r="B23" s="5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f t="shared" si="0"/>
        <v>0</v>
      </c>
    </row>
    <row r="24" spans="1:14" ht="20.100000000000001" customHeight="1" x14ac:dyDescent="0.25">
      <c r="A24" s="4" t="s">
        <v>97</v>
      </c>
      <c r="B24" s="5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f t="shared" si="0"/>
        <v>0</v>
      </c>
    </row>
    <row r="25" spans="1:14" ht="20.100000000000001" customHeight="1" x14ac:dyDescent="0.25">
      <c r="A25" s="4" t="s">
        <v>35</v>
      </c>
      <c r="B25" s="5">
        <v>2.0681759426819809E-3</v>
      </c>
      <c r="C25" s="4">
        <v>0</v>
      </c>
      <c r="D25" s="4">
        <v>0</v>
      </c>
      <c r="E25" s="4">
        <v>0</v>
      </c>
      <c r="F25" s="4">
        <v>3</v>
      </c>
      <c r="G25" s="4">
        <v>14</v>
      </c>
      <c r="H25" s="4">
        <v>7</v>
      </c>
      <c r="I25" s="4">
        <v>3</v>
      </c>
      <c r="J25" s="4">
        <v>85</v>
      </c>
      <c r="K25" s="4">
        <v>0</v>
      </c>
      <c r="L25" s="4">
        <v>0</v>
      </c>
      <c r="M25" s="4">
        <v>0</v>
      </c>
      <c r="N25" s="4">
        <f t="shared" si="0"/>
        <v>112</v>
      </c>
    </row>
    <row r="26" spans="1:14" ht="20.100000000000001" customHeight="1" x14ac:dyDescent="0.25">
      <c r="A26" s="4" t="s">
        <v>36</v>
      </c>
      <c r="B26" s="5">
        <v>1.8465856631089116E-5</v>
      </c>
      <c r="C26" s="4">
        <v>0</v>
      </c>
      <c r="D26" s="4">
        <v>0</v>
      </c>
      <c r="E26" s="4">
        <v>0</v>
      </c>
      <c r="F26" s="4">
        <v>1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f t="shared" si="0"/>
        <v>1</v>
      </c>
    </row>
    <row r="27" spans="1:14" ht="20.100000000000001" customHeight="1" x14ac:dyDescent="0.25">
      <c r="A27" s="4" t="s">
        <v>37</v>
      </c>
      <c r="B27" s="5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f t="shared" si="0"/>
        <v>0</v>
      </c>
    </row>
    <row r="28" spans="1:14" ht="20.100000000000001" customHeight="1" x14ac:dyDescent="0.25">
      <c r="A28" s="4" t="s">
        <v>38</v>
      </c>
      <c r="B28" s="5">
        <v>8.6789526166118841E-4</v>
      </c>
      <c r="C28" s="4">
        <v>0</v>
      </c>
      <c r="D28" s="4">
        <v>0</v>
      </c>
      <c r="E28" s="4">
        <v>0</v>
      </c>
      <c r="F28" s="4">
        <v>1</v>
      </c>
      <c r="G28" s="4">
        <v>8</v>
      </c>
      <c r="H28" s="4">
        <v>36</v>
      </c>
      <c r="I28" s="4">
        <v>2</v>
      </c>
      <c r="J28" s="4">
        <v>0</v>
      </c>
      <c r="K28" s="4">
        <v>0</v>
      </c>
      <c r="L28" s="4">
        <v>0</v>
      </c>
      <c r="M28" s="4">
        <v>0</v>
      </c>
      <c r="N28" s="4">
        <f t="shared" si="0"/>
        <v>47</v>
      </c>
    </row>
    <row r="29" spans="1:14" ht="20.100000000000001" customHeight="1" x14ac:dyDescent="0.25">
      <c r="A29" s="4" t="s">
        <v>39</v>
      </c>
      <c r="B29" s="5">
        <v>3.323854193596041E-4</v>
      </c>
      <c r="C29" s="4">
        <v>0</v>
      </c>
      <c r="D29" s="4">
        <v>0</v>
      </c>
      <c r="E29" s="4">
        <v>0</v>
      </c>
      <c r="F29" s="4">
        <v>14</v>
      </c>
      <c r="G29" s="4">
        <v>2</v>
      </c>
      <c r="H29" s="4">
        <v>2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f t="shared" si="0"/>
        <v>18</v>
      </c>
    </row>
    <row r="30" spans="1:14" ht="20.100000000000001" customHeight="1" x14ac:dyDescent="0.25">
      <c r="A30" s="4" t="s">
        <v>40</v>
      </c>
      <c r="B30" s="5">
        <v>1.8465856631089116E-5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f t="shared" si="0"/>
        <v>1</v>
      </c>
    </row>
    <row r="31" spans="1:14" ht="20.100000000000001" customHeight="1" x14ac:dyDescent="0.25">
      <c r="A31" s="4" t="s">
        <v>41</v>
      </c>
      <c r="B31" s="5">
        <v>3.7855006093732687E-3</v>
      </c>
      <c r="C31" s="4">
        <v>0</v>
      </c>
      <c r="D31" s="4">
        <v>0</v>
      </c>
      <c r="E31" s="4">
        <v>1</v>
      </c>
      <c r="F31" s="4">
        <v>38</v>
      </c>
      <c r="G31" s="4">
        <v>78</v>
      </c>
      <c r="H31" s="4">
        <v>33</v>
      </c>
      <c r="I31" s="4">
        <v>37</v>
      </c>
      <c r="J31" s="4">
        <v>16</v>
      </c>
      <c r="K31" s="4">
        <v>0</v>
      </c>
      <c r="L31" s="4">
        <v>2</v>
      </c>
      <c r="M31" s="4">
        <v>0</v>
      </c>
      <c r="N31" s="4">
        <f t="shared" si="0"/>
        <v>205</v>
      </c>
    </row>
    <row r="32" spans="1:14" ht="20.100000000000001" customHeight="1" x14ac:dyDescent="0.25">
      <c r="A32" s="4" t="s">
        <v>42</v>
      </c>
      <c r="B32" s="5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f t="shared" si="0"/>
        <v>0</v>
      </c>
    </row>
    <row r="33" spans="1:14" ht="20.100000000000001" customHeight="1" x14ac:dyDescent="0.25">
      <c r="A33" s="4" t="s">
        <v>43</v>
      </c>
      <c r="B33" s="5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f t="shared" si="0"/>
        <v>0</v>
      </c>
    </row>
    <row r="34" spans="1:14" ht="20.100000000000001" customHeight="1" x14ac:dyDescent="0.25">
      <c r="A34" s="4" t="s">
        <v>44</v>
      </c>
      <c r="B34" s="5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f t="shared" si="0"/>
        <v>0</v>
      </c>
    </row>
    <row r="35" spans="1:14" ht="20.100000000000001" customHeight="1" x14ac:dyDescent="0.25">
      <c r="A35" s="4" t="s">
        <v>45</v>
      </c>
      <c r="B35" s="5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f t="shared" si="0"/>
        <v>0</v>
      </c>
    </row>
    <row r="36" spans="1:14" s="21" customFormat="1" ht="20.100000000000001" customHeight="1" thickBot="1" x14ac:dyDescent="0.3">
      <c r="A36" s="21" t="s">
        <v>114</v>
      </c>
      <c r="B36" s="22">
        <v>0.90606418731764971</v>
      </c>
      <c r="C36" s="21">
        <f t="shared" ref="C36:N36" si="1">SUM(C2:C35)</f>
        <v>3</v>
      </c>
      <c r="D36" s="21">
        <f t="shared" si="1"/>
        <v>16</v>
      </c>
      <c r="E36" s="21">
        <f t="shared" si="1"/>
        <v>421</v>
      </c>
      <c r="F36" s="21">
        <f t="shared" si="1"/>
        <v>5205</v>
      </c>
      <c r="G36" s="21">
        <f t="shared" si="1"/>
        <v>15607</v>
      </c>
      <c r="H36" s="21">
        <f t="shared" si="1"/>
        <v>15543</v>
      </c>
      <c r="I36" s="21">
        <f t="shared" si="1"/>
        <v>6176</v>
      </c>
      <c r="J36" s="21">
        <f t="shared" si="1"/>
        <v>3707</v>
      </c>
      <c r="K36" s="21">
        <f t="shared" si="1"/>
        <v>1846</v>
      </c>
      <c r="L36" s="21">
        <f t="shared" si="1"/>
        <v>503</v>
      </c>
      <c r="M36" s="21">
        <f t="shared" si="1"/>
        <v>40</v>
      </c>
      <c r="N36" s="21">
        <f t="shared" si="1"/>
        <v>49067</v>
      </c>
    </row>
    <row r="37" spans="1:14" s="33" customFormat="1" ht="20.100000000000001" customHeight="1" thickTop="1" x14ac:dyDescent="0.25">
      <c r="A37" s="17" t="s">
        <v>115</v>
      </c>
      <c r="B37" s="29" t="s">
        <v>112</v>
      </c>
      <c r="C37" s="32" t="s">
        <v>100</v>
      </c>
      <c r="D37" s="32" t="s">
        <v>85</v>
      </c>
      <c r="E37" s="32" t="s">
        <v>86</v>
      </c>
      <c r="F37" s="32" t="s">
        <v>87</v>
      </c>
      <c r="G37" s="32" t="s">
        <v>88</v>
      </c>
      <c r="H37" s="32" t="s">
        <v>89</v>
      </c>
      <c r="I37" s="32" t="s">
        <v>90</v>
      </c>
      <c r="J37" s="32" t="s">
        <v>91</v>
      </c>
      <c r="K37" s="32" t="s">
        <v>92</v>
      </c>
      <c r="L37" s="32" t="s">
        <v>93</v>
      </c>
      <c r="M37" s="32" t="s">
        <v>102</v>
      </c>
      <c r="N37" s="17" t="s">
        <v>11</v>
      </c>
    </row>
    <row r="38" spans="1:14" ht="20.100000000000001" customHeight="1" x14ac:dyDescent="0.25">
      <c r="A38" s="4" t="s">
        <v>47</v>
      </c>
      <c r="B38" s="5">
        <v>4.0624884588396054E-4</v>
      </c>
      <c r="C38" s="4">
        <v>0</v>
      </c>
      <c r="D38" s="4">
        <v>0</v>
      </c>
      <c r="E38" s="4">
        <v>0</v>
      </c>
      <c r="F38" s="4">
        <v>4</v>
      </c>
      <c r="G38" s="4">
        <v>6</v>
      </c>
      <c r="H38" s="4">
        <v>8</v>
      </c>
      <c r="I38" s="4">
        <v>4</v>
      </c>
      <c r="J38" s="4">
        <v>0</v>
      </c>
      <c r="K38" s="4">
        <v>0</v>
      </c>
      <c r="L38" s="4">
        <v>0</v>
      </c>
      <c r="M38" s="4">
        <v>0</v>
      </c>
      <c r="N38" s="4">
        <f>SUM(C38:M38)</f>
        <v>22</v>
      </c>
    </row>
    <row r="39" spans="1:14" ht="20.100000000000001" customHeight="1" x14ac:dyDescent="0.25">
      <c r="A39" s="4" t="s">
        <v>48</v>
      </c>
      <c r="B39" s="5">
        <v>5.5397569893267348E-5</v>
      </c>
      <c r="C39" s="4">
        <v>0</v>
      </c>
      <c r="D39" s="4">
        <v>1</v>
      </c>
      <c r="E39" s="4">
        <v>0</v>
      </c>
      <c r="F39" s="4">
        <v>1</v>
      </c>
      <c r="G39" s="4">
        <v>0</v>
      </c>
      <c r="H39" s="4">
        <v>1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f t="shared" ref="N39:N71" si="2">SUM(C39:M39)</f>
        <v>3</v>
      </c>
    </row>
    <row r="40" spans="1:14" ht="20.100000000000001" customHeight="1" x14ac:dyDescent="0.25">
      <c r="A40" s="4" t="s">
        <v>49</v>
      </c>
      <c r="B40" s="5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f t="shared" si="2"/>
        <v>0</v>
      </c>
    </row>
    <row r="41" spans="1:14" ht="20.100000000000001" customHeight="1" x14ac:dyDescent="0.25">
      <c r="A41" s="4" t="s">
        <v>50</v>
      </c>
      <c r="B41" s="5">
        <v>1.0544004136351886E-2</v>
      </c>
      <c r="C41" s="4">
        <v>0</v>
      </c>
      <c r="D41" s="4">
        <v>0</v>
      </c>
      <c r="E41" s="4">
        <v>0</v>
      </c>
      <c r="F41" s="4">
        <v>284</v>
      </c>
      <c r="G41" s="4">
        <v>99</v>
      </c>
      <c r="H41" s="4">
        <v>105</v>
      </c>
      <c r="I41" s="4">
        <v>30</v>
      </c>
      <c r="J41" s="4">
        <v>39</v>
      </c>
      <c r="K41" s="4">
        <v>14</v>
      </c>
      <c r="L41" s="4">
        <v>0</v>
      </c>
      <c r="M41" s="4">
        <v>0</v>
      </c>
      <c r="N41" s="4">
        <f t="shared" si="2"/>
        <v>571</v>
      </c>
    </row>
    <row r="42" spans="1:14" ht="20.100000000000001" customHeight="1" x14ac:dyDescent="0.25">
      <c r="A42" s="4" t="s">
        <v>51</v>
      </c>
      <c r="B42" s="5">
        <v>0.12547549580825054</v>
      </c>
      <c r="C42" s="4">
        <v>0</v>
      </c>
      <c r="D42" s="4">
        <v>5</v>
      </c>
      <c r="E42" s="4">
        <v>11</v>
      </c>
      <c r="F42" s="4">
        <v>816</v>
      </c>
      <c r="G42" s="4">
        <v>3229</v>
      </c>
      <c r="H42" s="4">
        <v>2122</v>
      </c>
      <c r="I42" s="4">
        <v>463</v>
      </c>
      <c r="J42" s="4">
        <v>102</v>
      </c>
      <c r="K42" s="4">
        <v>25</v>
      </c>
      <c r="L42" s="4">
        <v>22</v>
      </c>
      <c r="M42" s="4">
        <v>0</v>
      </c>
      <c r="N42" s="4">
        <f t="shared" si="2"/>
        <v>6795</v>
      </c>
    </row>
    <row r="43" spans="1:14" ht="20.100000000000001" customHeight="1" x14ac:dyDescent="0.25">
      <c r="A43" s="4" t="s">
        <v>52</v>
      </c>
      <c r="B43" s="5">
        <v>1.8465856631089116E-5</v>
      </c>
      <c r="C43" s="4">
        <v>0</v>
      </c>
      <c r="D43" s="4">
        <v>0</v>
      </c>
      <c r="E43" s="4">
        <v>0</v>
      </c>
      <c r="F43" s="4">
        <v>0</v>
      </c>
      <c r="G43" s="4">
        <v>1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f t="shared" si="2"/>
        <v>1</v>
      </c>
    </row>
    <row r="44" spans="1:14" ht="20.100000000000001" customHeight="1" x14ac:dyDescent="0.25">
      <c r="A44" s="4" t="s">
        <v>53</v>
      </c>
      <c r="B44" s="5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f t="shared" si="2"/>
        <v>0</v>
      </c>
    </row>
    <row r="45" spans="1:14" ht="20.100000000000001" customHeight="1" x14ac:dyDescent="0.25">
      <c r="A45" s="4" t="s">
        <v>54</v>
      </c>
      <c r="B45" s="5">
        <v>0.16283192377294384</v>
      </c>
      <c r="C45" s="4">
        <v>0</v>
      </c>
      <c r="D45" s="4">
        <v>0</v>
      </c>
      <c r="E45" s="4">
        <v>0</v>
      </c>
      <c r="F45" s="4">
        <v>2</v>
      </c>
      <c r="G45" s="4">
        <v>1</v>
      </c>
      <c r="H45" s="4">
        <v>4</v>
      </c>
      <c r="I45" s="4">
        <v>13</v>
      </c>
      <c r="J45" s="4">
        <v>4392</v>
      </c>
      <c r="K45" s="4">
        <v>4397</v>
      </c>
      <c r="L45" s="4">
        <v>9</v>
      </c>
      <c r="M45" s="4">
        <v>0</v>
      </c>
      <c r="N45" s="4">
        <f t="shared" si="2"/>
        <v>8818</v>
      </c>
    </row>
    <row r="46" spans="1:14" ht="20.100000000000001" customHeight="1" x14ac:dyDescent="0.25">
      <c r="A46" s="4" t="s">
        <v>55</v>
      </c>
      <c r="B46" s="5">
        <v>1.8465856631089116E-5</v>
      </c>
      <c r="C46" s="4">
        <v>0</v>
      </c>
      <c r="D46" s="4">
        <v>0</v>
      </c>
      <c r="E46" s="4">
        <v>0</v>
      </c>
      <c r="F46" s="4">
        <v>0</v>
      </c>
      <c r="G46" s="4">
        <v>1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f t="shared" si="2"/>
        <v>1</v>
      </c>
    </row>
    <row r="47" spans="1:14" ht="20.100000000000001" customHeight="1" x14ac:dyDescent="0.25">
      <c r="A47" s="4" t="s">
        <v>56</v>
      </c>
      <c r="B47" s="5">
        <v>1.9573808028954462E-2</v>
      </c>
      <c r="C47" s="4">
        <v>0</v>
      </c>
      <c r="D47" s="4">
        <v>0</v>
      </c>
      <c r="E47" s="4">
        <v>5</v>
      </c>
      <c r="F47" s="4">
        <v>72</v>
      </c>
      <c r="G47" s="4">
        <v>214</v>
      </c>
      <c r="H47" s="4">
        <v>335</v>
      </c>
      <c r="I47" s="4">
        <v>242</v>
      </c>
      <c r="J47" s="4">
        <v>171</v>
      </c>
      <c r="K47" s="4">
        <v>20</v>
      </c>
      <c r="L47" s="4">
        <v>1</v>
      </c>
      <c r="M47" s="4">
        <v>0</v>
      </c>
      <c r="N47" s="4">
        <f t="shared" si="2"/>
        <v>1060</v>
      </c>
    </row>
    <row r="48" spans="1:14" ht="20.100000000000001" customHeight="1" x14ac:dyDescent="0.25">
      <c r="A48" s="4" t="s">
        <v>57</v>
      </c>
      <c r="B48" s="5">
        <v>3.8593640358976253E-3</v>
      </c>
      <c r="C48" s="4">
        <v>0</v>
      </c>
      <c r="D48" s="4">
        <v>1</v>
      </c>
      <c r="E48" s="4">
        <v>0</v>
      </c>
      <c r="F48" s="4">
        <v>39</v>
      </c>
      <c r="G48" s="4">
        <v>99</v>
      </c>
      <c r="H48" s="4">
        <v>22</v>
      </c>
      <c r="I48" s="4">
        <v>20</v>
      </c>
      <c r="J48" s="4">
        <v>4</v>
      </c>
      <c r="K48" s="4">
        <v>0</v>
      </c>
      <c r="L48" s="4">
        <v>24</v>
      </c>
      <c r="M48" s="4">
        <v>0</v>
      </c>
      <c r="N48" s="4">
        <f t="shared" si="2"/>
        <v>209</v>
      </c>
    </row>
    <row r="49" spans="1:14" ht="20.100000000000001" customHeight="1" x14ac:dyDescent="0.25">
      <c r="A49" s="4" t="s">
        <v>58</v>
      </c>
      <c r="B49" s="5">
        <v>3.2869224803338628E-3</v>
      </c>
      <c r="C49" s="4">
        <v>0</v>
      </c>
      <c r="D49" s="4">
        <v>0</v>
      </c>
      <c r="E49" s="4">
        <v>0</v>
      </c>
      <c r="F49" s="4">
        <v>95</v>
      </c>
      <c r="G49" s="4">
        <v>36</v>
      </c>
      <c r="H49" s="4">
        <v>5</v>
      </c>
      <c r="I49" s="4">
        <v>7</v>
      </c>
      <c r="J49" s="4">
        <v>0</v>
      </c>
      <c r="K49" s="4">
        <v>35</v>
      </c>
      <c r="L49" s="4">
        <v>0</v>
      </c>
      <c r="M49" s="4">
        <v>0</v>
      </c>
      <c r="N49" s="4">
        <f t="shared" si="2"/>
        <v>178</v>
      </c>
    </row>
    <row r="50" spans="1:14" ht="20.100000000000001" customHeight="1" x14ac:dyDescent="0.25">
      <c r="A50" s="4" t="s">
        <v>59</v>
      </c>
      <c r="B50" s="5">
        <v>2.4005613620415851E-4</v>
      </c>
      <c r="C50" s="4">
        <v>0</v>
      </c>
      <c r="D50" s="4">
        <v>0</v>
      </c>
      <c r="E50" s="4">
        <v>0</v>
      </c>
      <c r="F50" s="4">
        <v>1</v>
      </c>
      <c r="G50" s="4">
        <v>0</v>
      </c>
      <c r="H50" s="4">
        <v>0</v>
      </c>
      <c r="I50" s="4">
        <v>12</v>
      </c>
      <c r="J50" s="4">
        <v>0</v>
      </c>
      <c r="K50" s="4">
        <v>0</v>
      </c>
      <c r="L50" s="4">
        <v>0</v>
      </c>
      <c r="M50" s="4">
        <v>0</v>
      </c>
      <c r="N50" s="4">
        <f t="shared" si="2"/>
        <v>13</v>
      </c>
    </row>
    <row r="51" spans="1:14" ht="20.100000000000001" customHeight="1" x14ac:dyDescent="0.25">
      <c r="A51" s="4" t="s">
        <v>60</v>
      </c>
      <c r="B51" s="5">
        <v>2.0312442294198027E-4</v>
      </c>
      <c r="C51" s="4">
        <v>0</v>
      </c>
      <c r="D51" s="4">
        <v>0</v>
      </c>
      <c r="E51" s="4">
        <v>1</v>
      </c>
      <c r="F51" s="4">
        <v>7</v>
      </c>
      <c r="G51" s="4">
        <v>1</v>
      </c>
      <c r="H51" s="4">
        <v>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f t="shared" si="2"/>
        <v>11</v>
      </c>
    </row>
    <row r="52" spans="1:14" ht="20.100000000000001" customHeight="1" x14ac:dyDescent="0.25">
      <c r="A52" s="4" t="s">
        <v>61</v>
      </c>
      <c r="B52" s="5">
        <v>2.0312442294198027E-4</v>
      </c>
      <c r="C52" s="4">
        <v>0</v>
      </c>
      <c r="D52" s="4">
        <v>0</v>
      </c>
      <c r="E52" s="4">
        <v>0</v>
      </c>
      <c r="F52" s="4">
        <v>1</v>
      </c>
      <c r="G52" s="4">
        <v>2</v>
      </c>
      <c r="H52" s="4">
        <v>4</v>
      </c>
      <c r="I52" s="4">
        <v>4</v>
      </c>
      <c r="J52" s="4">
        <v>0</v>
      </c>
      <c r="K52" s="4">
        <v>0</v>
      </c>
      <c r="L52" s="4">
        <v>0</v>
      </c>
      <c r="M52" s="4">
        <v>0</v>
      </c>
      <c r="N52" s="4">
        <f t="shared" si="2"/>
        <v>11</v>
      </c>
    </row>
    <row r="53" spans="1:14" ht="20.100000000000001" customHeight="1" x14ac:dyDescent="0.25">
      <c r="A53" s="4" t="s">
        <v>62</v>
      </c>
      <c r="B53" s="5">
        <v>1.1448831111275251E-3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62</v>
      </c>
      <c r="K53" s="4">
        <v>0</v>
      </c>
      <c r="L53" s="4">
        <v>0</v>
      </c>
      <c r="M53" s="4">
        <v>0</v>
      </c>
      <c r="N53" s="4">
        <f t="shared" si="2"/>
        <v>62</v>
      </c>
    </row>
    <row r="54" spans="1:14" ht="20.100000000000001" customHeight="1" x14ac:dyDescent="0.25">
      <c r="A54" s="4" t="s">
        <v>109</v>
      </c>
      <c r="B54" s="5">
        <v>5.0781105735495068E-3</v>
      </c>
      <c r="C54" s="4">
        <v>0</v>
      </c>
      <c r="D54" s="4">
        <v>0</v>
      </c>
      <c r="E54" s="4">
        <v>2</v>
      </c>
      <c r="F54" s="4">
        <v>36</v>
      </c>
      <c r="G54" s="4">
        <v>57</v>
      </c>
      <c r="H54" s="4">
        <v>102</v>
      </c>
      <c r="I54" s="4">
        <v>48</v>
      </c>
      <c r="J54" s="4">
        <v>22</v>
      </c>
      <c r="K54" s="4">
        <v>8</v>
      </c>
      <c r="L54" s="4">
        <v>0</v>
      </c>
      <c r="M54" s="4">
        <v>0</v>
      </c>
      <c r="N54" s="4">
        <f t="shared" si="2"/>
        <v>275</v>
      </c>
    </row>
    <row r="55" spans="1:14" ht="20.100000000000001" customHeight="1" x14ac:dyDescent="0.25">
      <c r="A55" s="4" t="s">
        <v>64</v>
      </c>
      <c r="B55" s="5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f t="shared" si="2"/>
        <v>0</v>
      </c>
    </row>
    <row r="56" spans="1:14" ht="20.100000000000001" customHeight="1" x14ac:dyDescent="0.25">
      <c r="A56" s="4" t="s">
        <v>65</v>
      </c>
      <c r="B56" s="5">
        <v>1.1042582265391291E-2</v>
      </c>
      <c r="C56" s="4">
        <v>0</v>
      </c>
      <c r="D56" s="4">
        <v>0</v>
      </c>
      <c r="E56" s="4">
        <v>6</v>
      </c>
      <c r="F56" s="4">
        <v>38</v>
      </c>
      <c r="G56" s="4">
        <v>193</v>
      </c>
      <c r="H56" s="4">
        <v>258</v>
      </c>
      <c r="I56" s="4">
        <v>92</v>
      </c>
      <c r="J56" s="4">
        <v>7</v>
      </c>
      <c r="K56" s="4">
        <v>4</v>
      </c>
      <c r="L56" s="4">
        <v>0</v>
      </c>
      <c r="M56" s="4">
        <v>0</v>
      </c>
      <c r="N56" s="4">
        <f t="shared" si="2"/>
        <v>598</v>
      </c>
    </row>
    <row r="57" spans="1:14" ht="20.100000000000001" customHeight="1" x14ac:dyDescent="0.25">
      <c r="A57" s="4" t="s">
        <v>66</v>
      </c>
      <c r="B57" s="5">
        <v>5.22583742659822E-3</v>
      </c>
      <c r="C57" s="4">
        <v>0</v>
      </c>
      <c r="D57" s="4">
        <v>0</v>
      </c>
      <c r="E57" s="4">
        <v>0</v>
      </c>
      <c r="F57" s="4">
        <v>47</v>
      </c>
      <c r="G57" s="4">
        <v>86</v>
      </c>
      <c r="H57" s="4">
        <v>57</v>
      </c>
      <c r="I57" s="4">
        <v>17</v>
      </c>
      <c r="J57" s="4">
        <v>70</v>
      </c>
      <c r="K57" s="4">
        <v>6</v>
      </c>
      <c r="L57" s="4">
        <v>0</v>
      </c>
      <c r="M57" s="4">
        <v>0</v>
      </c>
      <c r="N57" s="4">
        <f t="shared" si="2"/>
        <v>283</v>
      </c>
    </row>
    <row r="58" spans="1:14" ht="20.100000000000001" customHeight="1" x14ac:dyDescent="0.25">
      <c r="A58" s="4" t="s">
        <v>67</v>
      </c>
      <c r="B58" s="5">
        <v>1.107951397865347E-4</v>
      </c>
      <c r="C58" s="4">
        <v>0</v>
      </c>
      <c r="D58" s="4">
        <v>0</v>
      </c>
      <c r="E58" s="4">
        <v>0</v>
      </c>
      <c r="F58" s="4">
        <v>3</v>
      </c>
      <c r="G58" s="4">
        <v>0</v>
      </c>
      <c r="H58" s="4">
        <v>0</v>
      </c>
      <c r="I58" s="4">
        <v>0</v>
      </c>
      <c r="J58" s="4">
        <v>3</v>
      </c>
      <c r="K58" s="4">
        <v>0</v>
      </c>
      <c r="L58" s="4">
        <v>0</v>
      </c>
      <c r="M58" s="4">
        <v>0</v>
      </c>
      <c r="N58" s="4">
        <f t="shared" si="2"/>
        <v>6</v>
      </c>
    </row>
    <row r="59" spans="1:14" ht="20.100000000000001" customHeight="1" x14ac:dyDescent="0.25">
      <c r="A59" s="4" t="s">
        <v>68</v>
      </c>
      <c r="B59" s="5">
        <v>1.1633489677586144E-3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15</v>
      </c>
      <c r="I59" s="4">
        <v>34</v>
      </c>
      <c r="J59" s="4">
        <v>8</v>
      </c>
      <c r="K59" s="4">
        <v>6</v>
      </c>
      <c r="L59" s="4">
        <v>0</v>
      </c>
      <c r="M59" s="4">
        <v>0</v>
      </c>
      <c r="N59" s="4">
        <f t="shared" si="2"/>
        <v>63</v>
      </c>
    </row>
    <row r="60" spans="1:14" ht="20.100000000000001" customHeight="1" x14ac:dyDescent="0.25">
      <c r="A60" s="4" t="s">
        <v>98</v>
      </c>
      <c r="B60" s="5">
        <v>1.107951397865347E-4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4</v>
      </c>
      <c r="I60" s="4">
        <v>0</v>
      </c>
      <c r="J60" s="4">
        <v>0</v>
      </c>
      <c r="K60" s="4">
        <v>0</v>
      </c>
      <c r="L60" s="4">
        <v>2</v>
      </c>
      <c r="M60" s="4">
        <v>0</v>
      </c>
      <c r="N60" s="4">
        <f t="shared" si="2"/>
        <v>6</v>
      </c>
    </row>
    <row r="61" spans="1:14" ht="20.100000000000001" customHeight="1" x14ac:dyDescent="0.25">
      <c r="A61" s="4" t="s">
        <v>70</v>
      </c>
      <c r="B61" s="5">
        <v>4.4687373047235662E-3</v>
      </c>
      <c r="C61" s="4">
        <v>0</v>
      </c>
      <c r="D61" s="4">
        <v>0</v>
      </c>
      <c r="E61" s="4">
        <v>0</v>
      </c>
      <c r="F61" s="4">
        <v>9</v>
      </c>
      <c r="G61" s="4">
        <v>108</v>
      </c>
      <c r="H61" s="4">
        <v>99</v>
      </c>
      <c r="I61" s="4">
        <v>19</v>
      </c>
      <c r="J61" s="4">
        <v>7</v>
      </c>
      <c r="K61" s="4">
        <v>0</v>
      </c>
      <c r="L61" s="4">
        <v>0</v>
      </c>
      <c r="M61" s="4">
        <v>0</v>
      </c>
      <c r="N61" s="4">
        <f t="shared" si="2"/>
        <v>242</v>
      </c>
    </row>
    <row r="62" spans="1:14" ht="20.100000000000001" customHeight="1" x14ac:dyDescent="0.25">
      <c r="A62" s="4" t="s">
        <v>71</v>
      </c>
      <c r="B62" s="5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f t="shared" si="2"/>
        <v>0</v>
      </c>
    </row>
    <row r="63" spans="1:14" ht="20.100000000000001" customHeight="1" x14ac:dyDescent="0.25">
      <c r="A63" s="4" t="s">
        <v>72</v>
      </c>
      <c r="B63" s="5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f t="shared" si="2"/>
        <v>0</v>
      </c>
    </row>
    <row r="64" spans="1:14" ht="20.100000000000001" customHeight="1" x14ac:dyDescent="0.25">
      <c r="A64" s="4" t="s">
        <v>73</v>
      </c>
      <c r="B64" s="5">
        <v>2.7698784946633676E-4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11</v>
      </c>
      <c r="I64" s="4">
        <v>0</v>
      </c>
      <c r="J64" s="4">
        <v>4</v>
      </c>
      <c r="K64" s="4">
        <v>0</v>
      </c>
      <c r="L64" s="4">
        <v>0</v>
      </c>
      <c r="M64" s="4">
        <v>0</v>
      </c>
      <c r="N64" s="4">
        <f t="shared" si="2"/>
        <v>15</v>
      </c>
    </row>
    <row r="65" spans="1:14" ht="20.100000000000001" customHeight="1" x14ac:dyDescent="0.25">
      <c r="A65" s="4" t="s">
        <v>74</v>
      </c>
      <c r="B65" s="5">
        <v>1.107951397865347E-4</v>
      </c>
      <c r="C65" s="4">
        <v>0</v>
      </c>
      <c r="D65" s="4">
        <v>0</v>
      </c>
      <c r="E65" s="4">
        <v>0</v>
      </c>
      <c r="F65" s="4">
        <v>3</v>
      </c>
      <c r="G65" s="4">
        <v>0</v>
      </c>
      <c r="H65" s="4">
        <v>1</v>
      </c>
      <c r="I65" s="4">
        <v>2</v>
      </c>
      <c r="J65" s="4">
        <v>0</v>
      </c>
      <c r="K65" s="4">
        <v>0</v>
      </c>
      <c r="L65" s="4">
        <v>0</v>
      </c>
      <c r="M65" s="4">
        <v>0</v>
      </c>
      <c r="N65" s="4">
        <f t="shared" si="2"/>
        <v>6</v>
      </c>
    </row>
    <row r="66" spans="1:14" ht="20.100000000000001" customHeight="1" x14ac:dyDescent="0.25">
      <c r="A66" s="4" t="s">
        <v>75</v>
      </c>
      <c r="B66" s="5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f t="shared" si="2"/>
        <v>0</v>
      </c>
    </row>
    <row r="67" spans="1:14" ht="20.100000000000001" customHeight="1" x14ac:dyDescent="0.25">
      <c r="A67" s="4" t="s">
        <v>76</v>
      </c>
      <c r="B67" s="5">
        <v>1.8465856631089117E-4</v>
      </c>
      <c r="C67" s="4">
        <v>0</v>
      </c>
      <c r="D67" s="4">
        <v>0</v>
      </c>
      <c r="E67" s="4">
        <v>0</v>
      </c>
      <c r="F67" s="4">
        <v>2</v>
      </c>
      <c r="G67" s="4">
        <v>0</v>
      </c>
      <c r="H67" s="4">
        <v>6</v>
      </c>
      <c r="I67" s="4">
        <v>1</v>
      </c>
      <c r="J67" s="4">
        <v>1</v>
      </c>
      <c r="K67" s="4">
        <v>0</v>
      </c>
      <c r="L67" s="4">
        <v>0</v>
      </c>
      <c r="M67" s="4">
        <v>0</v>
      </c>
      <c r="N67" s="4">
        <f t="shared" si="2"/>
        <v>10</v>
      </c>
    </row>
    <row r="68" spans="1:14" ht="20.100000000000001" customHeight="1" x14ac:dyDescent="0.25">
      <c r="A68" s="4" t="s">
        <v>110</v>
      </c>
      <c r="B68" s="5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f t="shared" si="2"/>
        <v>0</v>
      </c>
    </row>
    <row r="69" spans="1:14" ht="20.100000000000001" customHeight="1" x14ac:dyDescent="0.25">
      <c r="A69" s="4" t="s">
        <v>78</v>
      </c>
      <c r="B69" s="5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f t="shared" si="2"/>
        <v>0</v>
      </c>
    </row>
    <row r="70" spans="1:14" ht="20.100000000000001" customHeight="1" x14ac:dyDescent="0.25">
      <c r="A70" s="4" t="s">
        <v>79</v>
      </c>
      <c r="B70" s="5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f t="shared" si="2"/>
        <v>0</v>
      </c>
    </row>
    <row r="71" spans="1:14" ht="20.100000000000001" customHeight="1" x14ac:dyDescent="0.25">
      <c r="A71" s="4" t="s">
        <v>80</v>
      </c>
      <c r="B71" s="5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f t="shared" si="2"/>
        <v>0</v>
      </c>
    </row>
    <row r="72" spans="1:14" s="21" customFormat="1" ht="20.100000000000001" customHeight="1" thickBot="1" x14ac:dyDescent="0.3">
      <c r="A72" s="21" t="s">
        <v>103</v>
      </c>
      <c r="B72" s="22">
        <v>0.35563393285814526</v>
      </c>
      <c r="C72" s="21">
        <f>SUM(C38:C71)</f>
        <v>0</v>
      </c>
      <c r="D72" s="21">
        <f t="shared" ref="D72:N72" si="3">SUM(D38:D71)</f>
        <v>7</v>
      </c>
      <c r="E72" s="21">
        <f t="shared" si="3"/>
        <v>25</v>
      </c>
      <c r="F72" s="21">
        <f t="shared" si="3"/>
        <v>1460</v>
      </c>
      <c r="G72" s="21">
        <f t="shared" si="3"/>
        <v>4133</v>
      </c>
      <c r="H72" s="21">
        <f t="shared" si="3"/>
        <v>3161</v>
      </c>
      <c r="I72" s="21">
        <f t="shared" si="3"/>
        <v>1008</v>
      </c>
      <c r="J72" s="21">
        <f t="shared" si="3"/>
        <v>4892</v>
      </c>
      <c r="K72" s="21">
        <f t="shared" si="3"/>
        <v>4515</v>
      </c>
      <c r="L72" s="21">
        <f t="shared" si="3"/>
        <v>58</v>
      </c>
      <c r="M72" s="21">
        <f t="shared" si="3"/>
        <v>0</v>
      </c>
      <c r="N72" s="21">
        <f t="shared" si="3"/>
        <v>19259</v>
      </c>
    </row>
    <row r="73" spans="1:14" ht="16.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B9494-57F1-4A69-B822-8976669FF355}">
  <dimension ref="A1:B13"/>
  <sheetViews>
    <sheetView workbookViewId="0">
      <selection activeCell="B20" sqref="B20"/>
    </sheetView>
  </sheetViews>
  <sheetFormatPr defaultRowHeight="15" x14ac:dyDescent="0.25"/>
  <cols>
    <col min="1" max="1" width="32" customWidth="1"/>
    <col min="2" max="2" width="16.42578125" bestFit="1" customWidth="1"/>
  </cols>
  <sheetData>
    <row r="1" spans="1:2" s="8" customFormat="1" ht="15.75" x14ac:dyDescent="0.25">
      <c r="A1" s="13" t="s">
        <v>95</v>
      </c>
      <c r="B1" s="14" t="s">
        <v>104</v>
      </c>
    </row>
    <row r="2" spans="1:2" ht="15.75" x14ac:dyDescent="0.25">
      <c r="A2" s="9" t="s">
        <v>100</v>
      </c>
      <c r="B2" s="4">
        <v>6</v>
      </c>
    </row>
    <row r="3" spans="1:2" ht="15.75" x14ac:dyDescent="0.25">
      <c r="A3" s="9" t="s">
        <v>85</v>
      </c>
      <c r="B3" s="4">
        <v>24</v>
      </c>
    </row>
    <row r="4" spans="1:2" ht="15.75" x14ac:dyDescent="0.25">
      <c r="A4" s="9" t="s">
        <v>86</v>
      </c>
      <c r="B4" s="4">
        <v>660</v>
      </c>
    </row>
    <row r="5" spans="1:2" ht="15.75" x14ac:dyDescent="0.25">
      <c r="A5" s="9" t="s">
        <v>87</v>
      </c>
      <c r="B5" s="4">
        <v>5248</v>
      </c>
    </row>
    <row r="6" spans="1:2" ht="15.75" x14ac:dyDescent="0.25">
      <c r="A6" s="9" t="s">
        <v>88</v>
      </c>
      <c r="B6" s="4">
        <v>15598</v>
      </c>
    </row>
    <row r="7" spans="1:2" ht="15.75" x14ac:dyDescent="0.25">
      <c r="A7" s="9" t="s">
        <v>89</v>
      </c>
      <c r="B7" s="4">
        <v>17256</v>
      </c>
    </row>
    <row r="8" spans="1:2" ht="15.75" x14ac:dyDescent="0.25">
      <c r="A8" s="9" t="s">
        <v>90</v>
      </c>
      <c r="B8" s="4">
        <v>10150</v>
      </c>
    </row>
    <row r="9" spans="1:2" ht="15.75" x14ac:dyDescent="0.25">
      <c r="A9" s="9" t="s">
        <v>91</v>
      </c>
      <c r="B9" s="4">
        <v>3740</v>
      </c>
    </row>
    <row r="10" spans="1:2" ht="15.75" x14ac:dyDescent="0.25">
      <c r="A10" s="9" t="s">
        <v>92</v>
      </c>
      <c r="B10" s="4">
        <v>863</v>
      </c>
    </row>
    <row r="11" spans="1:2" ht="15.75" x14ac:dyDescent="0.25">
      <c r="A11" s="9" t="s">
        <v>93</v>
      </c>
      <c r="B11" s="4">
        <v>581</v>
      </c>
    </row>
    <row r="12" spans="1:2" ht="15.75" x14ac:dyDescent="0.25">
      <c r="A12" s="11" t="s">
        <v>102</v>
      </c>
      <c r="B12" s="16">
        <v>28</v>
      </c>
    </row>
    <row r="13" spans="1:2" ht="15.75" x14ac:dyDescent="0.25">
      <c r="A13" s="4" t="s">
        <v>105</v>
      </c>
      <c r="B13" s="4">
        <f>SUM(B2:B12)</f>
        <v>54154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opLeftCell="A54" workbookViewId="0">
      <selection activeCell="A38" sqref="A38"/>
    </sheetView>
  </sheetViews>
  <sheetFormatPr defaultColWidth="11.5703125" defaultRowHeight="15.75" x14ac:dyDescent="0.25"/>
  <cols>
    <col min="1" max="1" width="30.7109375" style="4" customWidth="1"/>
    <col min="2" max="12" width="20.7109375" style="4" customWidth="1"/>
    <col min="13" max="16384" width="11.5703125" style="4"/>
  </cols>
  <sheetData>
    <row r="1" spans="1:12" s="8" customFormat="1" ht="20.100000000000001" customHeight="1" x14ac:dyDescent="0.25">
      <c r="A1" s="14" t="s">
        <v>0</v>
      </c>
      <c r="B1" s="14" t="s">
        <v>113</v>
      </c>
      <c r="C1" s="20" t="s">
        <v>85</v>
      </c>
      <c r="D1" s="20" t="s">
        <v>86</v>
      </c>
      <c r="E1" s="20" t="s">
        <v>87</v>
      </c>
      <c r="F1" s="20" t="s">
        <v>88</v>
      </c>
      <c r="G1" s="20" t="s">
        <v>89</v>
      </c>
      <c r="H1" s="20" t="s">
        <v>90</v>
      </c>
      <c r="I1" s="20" t="s">
        <v>91</v>
      </c>
      <c r="J1" s="20" t="s">
        <v>92</v>
      </c>
      <c r="K1" s="20" t="s">
        <v>93</v>
      </c>
      <c r="L1" s="14" t="s">
        <v>94</v>
      </c>
    </row>
    <row r="2" spans="1:12" ht="20.100000000000001" customHeight="1" x14ac:dyDescent="0.25">
      <c r="A2" s="4" t="s">
        <v>12</v>
      </c>
      <c r="B2" s="5">
        <f>SUM(C2:K2)/SUM('Lake Erie Effort'!$B$2:$B$10)</f>
        <v>1.4693457737942182E-4</v>
      </c>
      <c r="C2" s="4">
        <v>0</v>
      </c>
      <c r="D2" s="4">
        <v>0</v>
      </c>
      <c r="E2" s="4">
        <v>2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f>SUM(C2:K2)</f>
        <v>2</v>
      </c>
    </row>
    <row r="3" spans="1:12" ht="20.100000000000001" customHeight="1" x14ac:dyDescent="0.25">
      <c r="A3" s="4" t="s">
        <v>13</v>
      </c>
      <c r="B3" s="5">
        <f>SUM(C3:K3)/SUM('Lake Erie Effort'!$B$2:$B$10)</f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f t="shared" ref="L3:L36" si="0">SUM(C3:K3)</f>
        <v>0</v>
      </c>
    </row>
    <row r="4" spans="1:12" ht="20.100000000000001" customHeight="1" x14ac:dyDescent="0.25">
      <c r="A4" s="4" t="s">
        <v>14</v>
      </c>
      <c r="B4" s="5">
        <f>SUM(C4:K4)/SUM('Lake Erie Effort'!$B$2:$B$10)</f>
        <v>1.3224111964147962E-3</v>
      </c>
      <c r="C4" s="4">
        <v>0</v>
      </c>
      <c r="D4" s="4">
        <v>0</v>
      </c>
      <c r="E4" s="4">
        <v>12</v>
      </c>
      <c r="F4" s="4">
        <v>0</v>
      </c>
      <c r="G4" s="4">
        <v>0</v>
      </c>
      <c r="H4" s="4">
        <v>0</v>
      </c>
      <c r="I4" s="4">
        <v>0</v>
      </c>
      <c r="J4" s="4">
        <v>6</v>
      </c>
      <c r="K4" s="4">
        <v>0</v>
      </c>
      <c r="L4" s="4">
        <f t="shared" si="0"/>
        <v>18</v>
      </c>
    </row>
    <row r="5" spans="1:12" ht="20.100000000000001" customHeight="1" x14ac:dyDescent="0.25">
      <c r="A5" s="4" t="s">
        <v>15</v>
      </c>
      <c r="B5" s="5">
        <f>SUM(C5:K5)/SUM('Lake Erie Effort'!$B$2:$B$10)</f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f t="shared" si="0"/>
        <v>0</v>
      </c>
    </row>
    <row r="6" spans="1:12" ht="20.100000000000001" customHeight="1" x14ac:dyDescent="0.25">
      <c r="A6" s="4" t="s">
        <v>16</v>
      </c>
      <c r="B6" s="5">
        <f>SUM(C6:K6)/SUM('Lake Erie Effort'!$B$2:$B$10)</f>
        <v>0.89049700620798589</v>
      </c>
      <c r="C6" s="4">
        <v>357</v>
      </c>
      <c r="D6" s="4">
        <v>908</v>
      </c>
      <c r="E6" s="4">
        <v>3707</v>
      </c>
      <c r="F6" s="4">
        <v>5618</v>
      </c>
      <c r="G6" s="4">
        <v>1382</v>
      </c>
      <c r="H6" s="4">
        <v>84</v>
      </c>
      <c r="I6" s="4">
        <v>16</v>
      </c>
      <c r="J6" s="4">
        <v>22</v>
      </c>
      <c r="K6" s="4">
        <v>27</v>
      </c>
      <c r="L6" s="4">
        <f t="shared" si="0"/>
        <v>12121</v>
      </c>
    </row>
    <row r="7" spans="1:12" ht="20.100000000000001" customHeight="1" x14ac:dyDescent="0.25">
      <c r="A7" s="4" t="s">
        <v>17</v>
      </c>
      <c r="B7" s="5">
        <f>SUM(C7:K7)/SUM('Lake Erie Effort'!$B$2:$B$10)</f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f t="shared" si="0"/>
        <v>0</v>
      </c>
    </row>
    <row r="8" spans="1:12" ht="20.100000000000001" customHeight="1" x14ac:dyDescent="0.25">
      <c r="A8" s="4" t="s">
        <v>18</v>
      </c>
      <c r="B8" s="5">
        <f>SUM(C8:K8)/SUM('Lake Erie Effort'!$B$2:$B$10)</f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f t="shared" si="0"/>
        <v>0</v>
      </c>
    </row>
    <row r="9" spans="1:12" ht="20.100000000000001" customHeight="1" x14ac:dyDescent="0.25">
      <c r="A9" s="4" t="s">
        <v>19</v>
      </c>
      <c r="B9" s="5">
        <f>SUM(C9:K9)/SUM('Lake Erie Effort'!$B$2:$B$10)</f>
        <v>0.46416632994159351</v>
      </c>
      <c r="C9" s="4">
        <v>140</v>
      </c>
      <c r="D9" s="4">
        <v>0</v>
      </c>
      <c r="E9" s="4">
        <v>72</v>
      </c>
      <c r="F9" s="4">
        <v>22</v>
      </c>
      <c r="G9" s="4">
        <v>0</v>
      </c>
      <c r="H9" s="4">
        <v>950</v>
      </c>
      <c r="I9" s="4">
        <v>2413</v>
      </c>
      <c r="J9" s="4">
        <v>2720</v>
      </c>
      <c r="K9" s="4">
        <v>1</v>
      </c>
      <c r="L9" s="4">
        <f t="shared" si="0"/>
        <v>6318</v>
      </c>
    </row>
    <row r="10" spans="1:12" ht="20.100000000000001" customHeight="1" x14ac:dyDescent="0.25">
      <c r="A10" s="4" t="s">
        <v>20</v>
      </c>
      <c r="B10" s="5">
        <f>SUM(C10:K10)/SUM('Lake Erie Effort'!$B$2:$B$10)</f>
        <v>7.346728868971091E-5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f t="shared" si="0"/>
        <v>1</v>
      </c>
    </row>
    <row r="11" spans="1:12" ht="20.100000000000001" customHeight="1" x14ac:dyDescent="0.25">
      <c r="A11" s="4" t="s">
        <v>21</v>
      </c>
      <c r="B11" s="5">
        <f>SUM(C11:K11)/SUM('Lake Erie Effort'!$B$2:$B$10)</f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f t="shared" si="0"/>
        <v>0</v>
      </c>
    </row>
    <row r="12" spans="1:12" ht="20.100000000000001" customHeight="1" x14ac:dyDescent="0.25">
      <c r="A12" s="4" t="s">
        <v>22</v>
      </c>
      <c r="B12" s="5">
        <f>SUM(C12:K12)/SUM('Lake Erie Effort'!$B$2:$B$10)</f>
        <v>1.4693457737942182E-4</v>
      </c>
      <c r="C12" s="4">
        <v>0</v>
      </c>
      <c r="D12" s="4">
        <v>0</v>
      </c>
      <c r="E12" s="4">
        <v>2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f t="shared" si="0"/>
        <v>2</v>
      </c>
    </row>
    <row r="13" spans="1:12" ht="20.100000000000001" customHeight="1" x14ac:dyDescent="0.25">
      <c r="A13" s="4" t="s">
        <v>23</v>
      </c>
      <c r="B13" s="5">
        <f>SUM(C13:K13)/SUM('Lake Erie Effort'!$B$2:$B$10)</f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f t="shared" si="0"/>
        <v>0</v>
      </c>
    </row>
    <row r="14" spans="1:12" ht="20.100000000000001" customHeight="1" x14ac:dyDescent="0.25">
      <c r="A14" s="4" t="s">
        <v>24</v>
      </c>
      <c r="B14" s="5">
        <f>SUM(C14:K14)/SUM('Lake Erie Effort'!$B$2:$B$10)</f>
        <v>1.0285420416559527E-3</v>
      </c>
      <c r="C14" s="4">
        <v>0</v>
      </c>
      <c r="D14" s="4">
        <v>0</v>
      </c>
      <c r="E14" s="4">
        <v>14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f t="shared" si="0"/>
        <v>14</v>
      </c>
    </row>
    <row r="15" spans="1:12" ht="20.100000000000001" customHeight="1" x14ac:dyDescent="0.25">
      <c r="A15" s="4" t="s">
        <v>25</v>
      </c>
      <c r="B15" s="5">
        <f>SUM(C15:K15)/SUM('Lake Erie Effort'!$B$2:$B$10)</f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f t="shared" si="0"/>
        <v>0</v>
      </c>
    </row>
    <row r="16" spans="1:12" ht="20.100000000000001" customHeight="1" x14ac:dyDescent="0.25">
      <c r="A16" s="4" t="s">
        <v>26</v>
      </c>
      <c r="B16" s="5">
        <f>SUM(C16:K16)/SUM('Lake Erie Effort'!$B$2:$B$10)</f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f t="shared" si="0"/>
        <v>0</v>
      </c>
    </row>
    <row r="17" spans="1:12" ht="20.100000000000001" customHeight="1" x14ac:dyDescent="0.25">
      <c r="A17" s="4" t="s">
        <v>27</v>
      </c>
      <c r="B17" s="5">
        <f>SUM(C17:K17)/SUM('Lake Erie Effort'!$B$2:$B$10)</f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f t="shared" si="0"/>
        <v>0</v>
      </c>
    </row>
    <row r="18" spans="1:12" ht="20.100000000000001" customHeight="1" x14ac:dyDescent="0.25">
      <c r="A18" s="4" t="s">
        <v>28</v>
      </c>
      <c r="B18" s="5">
        <f>SUM(C18:K18)/SUM('Lake Erie Effort'!$B$2:$B$10)</f>
        <v>3.820299011864967E-3</v>
      </c>
      <c r="C18" s="4">
        <v>0</v>
      </c>
      <c r="D18" s="4">
        <v>0</v>
      </c>
      <c r="E18" s="4">
        <v>1</v>
      </c>
      <c r="F18" s="4">
        <v>1</v>
      </c>
      <c r="G18" s="4">
        <v>0</v>
      </c>
      <c r="H18" s="4">
        <v>0</v>
      </c>
      <c r="I18" s="4">
        <v>1</v>
      </c>
      <c r="J18" s="4">
        <v>49</v>
      </c>
      <c r="K18" s="4">
        <v>0</v>
      </c>
      <c r="L18" s="4">
        <f t="shared" si="0"/>
        <v>52</v>
      </c>
    </row>
    <row r="19" spans="1:12" ht="20.100000000000001" customHeight="1" x14ac:dyDescent="0.25">
      <c r="A19" s="4" t="s">
        <v>29</v>
      </c>
      <c r="B19" s="5">
        <f>SUM(C19:K19)/SUM('Lake Erie Effort'!$B$2:$B$10)</f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f t="shared" si="0"/>
        <v>0</v>
      </c>
    </row>
    <row r="20" spans="1:12" ht="20.100000000000001" customHeight="1" x14ac:dyDescent="0.25">
      <c r="A20" s="4" t="s">
        <v>30</v>
      </c>
      <c r="B20" s="5">
        <f>SUM(C20:K20)/SUM('Lake Erie Effort'!$B$2:$B$10)</f>
        <v>8.0814017558681998E-4</v>
      </c>
      <c r="C20" s="4">
        <v>0</v>
      </c>
      <c r="D20" s="4">
        <v>0</v>
      </c>
      <c r="E20" s="4">
        <v>0</v>
      </c>
      <c r="F20" s="4">
        <v>9</v>
      </c>
      <c r="G20" s="4">
        <v>0</v>
      </c>
      <c r="H20" s="4">
        <v>0</v>
      </c>
      <c r="I20" s="4">
        <v>2</v>
      </c>
      <c r="J20" s="4">
        <v>0</v>
      </c>
      <c r="K20" s="4">
        <v>0</v>
      </c>
      <c r="L20" s="4">
        <f t="shared" si="0"/>
        <v>11</v>
      </c>
    </row>
    <row r="21" spans="1:12" ht="20.100000000000001" customHeight="1" x14ac:dyDescent="0.25">
      <c r="A21" s="4" t="s">
        <v>31</v>
      </c>
      <c r="B21" s="5">
        <f>SUM(C21:K21)/SUM('Lake Erie Effort'!$B$2:$B$10)</f>
        <v>1.2489439077250854E-3</v>
      </c>
      <c r="C21" s="4">
        <v>0</v>
      </c>
      <c r="D21" s="4">
        <v>0</v>
      </c>
      <c r="E21" s="4">
        <v>3</v>
      </c>
      <c r="F21" s="4">
        <v>0</v>
      </c>
      <c r="G21" s="4">
        <v>0</v>
      </c>
      <c r="H21" s="4">
        <v>0</v>
      </c>
      <c r="I21" s="4">
        <v>14</v>
      </c>
      <c r="J21" s="4">
        <v>0</v>
      </c>
      <c r="K21" s="4">
        <v>0</v>
      </c>
      <c r="L21" s="4">
        <f t="shared" si="0"/>
        <v>17</v>
      </c>
    </row>
    <row r="22" spans="1:12" ht="20.100000000000001" customHeight="1" x14ac:dyDescent="0.25">
      <c r="A22" s="4" t="s">
        <v>32</v>
      </c>
      <c r="B22" s="5">
        <f>SUM(C22:K22)/SUM('Lake Erie Effort'!$B$2:$B$10)</f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f t="shared" si="0"/>
        <v>0</v>
      </c>
    </row>
    <row r="23" spans="1:12" ht="20.100000000000001" customHeight="1" x14ac:dyDescent="0.25">
      <c r="A23" s="4" t="s">
        <v>33</v>
      </c>
      <c r="B23" s="5">
        <f>SUM(C23:K23)/SUM('Lake Erie Effort'!$B$2:$B$10)</f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f t="shared" si="0"/>
        <v>0</v>
      </c>
    </row>
    <row r="24" spans="1:12" ht="20.100000000000001" customHeight="1" x14ac:dyDescent="0.25">
      <c r="A24" s="4" t="s">
        <v>34</v>
      </c>
      <c r="B24" s="5">
        <f>SUM(C24:K24)/SUM('Lake Erie Effort'!$B$2:$B$10)</f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f t="shared" si="0"/>
        <v>0</v>
      </c>
    </row>
    <row r="25" spans="1:12" ht="20.100000000000001" customHeight="1" x14ac:dyDescent="0.25">
      <c r="A25" s="4" t="s">
        <v>35</v>
      </c>
      <c r="B25" s="5">
        <f>SUM(C25:K25)/SUM('Lake Erie Effort'!$B$2:$B$10)</f>
        <v>9.0364765088344415E-3</v>
      </c>
      <c r="C25" s="4">
        <v>0</v>
      </c>
      <c r="D25" s="4">
        <v>0</v>
      </c>
      <c r="E25" s="4">
        <v>2</v>
      </c>
      <c r="F25" s="4">
        <v>4</v>
      </c>
      <c r="G25" s="4">
        <v>2</v>
      </c>
      <c r="H25" s="4">
        <v>8</v>
      </c>
      <c r="I25" s="4">
        <v>68</v>
      </c>
      <c r="J25" s="4">
        <v>39</v>
      </c>
      <c r="K25" s="4">
        <v>0</v>
      </c>
      <c r="L25" s="4">
        <f t="shared" si="0"/>
        <v>123</v>
      </c>
    </row>
    <row r="26" spans="1:12" ht="20.100000000000001" customHeight="1" x14ac:dyDescent="0.25">
      <c r="A26" s="4" t="s">
        <v>36</v>
      </c>
      <c r="B26" s="5">
        <f>SUM(C26:K26)/SUM('Lake Erie Effort'!$B$2:$B$10)</f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f t="shared" si="0"/>
        <v>0</v>
      </c>
    </row>
    <row r="27" spans="1:12" ht="20.100000000000001" customHeight="1" x14ac:dyDescent="0.25">
      <c r="A27" s="4" t="s">
        <v>37</v>
      </c>
      <c r="B27" s="5">
        <f>SUM(C27:K27)/SUM('Lake Erie Effort'!$B$2:$B$10)</f>
        <v>7.346728868971091E-5</v>
      </c>
      <c r="C27" s="4">
        <v>0</v>
      </c>
      <c r="D27" s="4">
        <v>0</v>
      </c>
      <c r="E27" s="4">
        <v>1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f t="shared" si="0"/>
        <v>1</v>
      </c>
    </row>
    <row r="28" spans="1:12" ht="20.100000000000001" customHeight="1" x14ac:dyDescent="0.25">
      <c r="A28" s="4" t="s">
        <v>38</v>
      </c>
      <c r="B28" s="5">
        <f>SUM(C28:K28)/SUM('Lake Erie Effort'!$B$2:$B$10)</f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f t="shared" si="0"/>
        <v>0</v>
      </c>
    </row>
    <row r="29" spans="1:12" ht="20.100000000000001" customHeight="1" x14ac:dyDescent="0.25">
      <c r="A29" s="4" t="s">
        <v>39</v>
      </c>
      <c r="B29" s="5">
        <f>SUM(C29:K29)/SUM('Lake Erie Effort'!$B$2:$B$10)</f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f t="shared" si="0"/>
        <v>0</v>
      </c>
    </row>
    <row r="30" spans="1:12" ht="20.100000000000001" customHeight="1" x14ac:dyDescent="0.25">
      <c r="A30" s="4" t="s">
        <v>40</v>
      </c>
      <c r="B30" s="5">
        <f>SUM(C30:K30)/SUM('Lake Erie Effort'!$B$2:$B$10)</f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f t="shared" si="0"/>
        <v>0</v>
      </c>
    </row>
    <row r="31" spans="1:12" ht="20.100000000000001" customHeight="1" x14ac:dyDescent="0.25">
      <c r="A31" s="4" t="s">
        <v>41</v>
      </c>
      <c r="B31" s="5">
        <f>SUM(C31:K31)/SUM('Lake Erie Effort'!$B$2:$B$10)</f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f t="shared" si="0"/>
        <v>0</v>
      </c>
    </row>
    <row r="32" spans="1:12" ht="20.100000000000001" customHeight="1" x14ac:dyDescent="0.25">
      <c r="A32" s="4" t="s">
        <v>42</v>
      </c>
      <c r="B32" s="5">
        <f>SUM(C32:K32)/SUM('Lake Erie Effort'!$B$2:$B$10)</f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f t="shared" si="0"/>
        <v>0</v>
      </c>
    </row>
    <row r="33" spans="1:12" ht="20.100000000000001" customHeight="1" x14ac:dyDescent="0.25">
      <c r="A33" s="4" t="s">
        <v>43</v>
      </c>
      <c r="B33" s="5">
        <f>SUM(C33:K33)/SUM('Lake Erie Effort'!$B$2:$B$10)</f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f t="shared" si="0"/>
        <v>0</v>
      </c>
    </row>
    <row r="34" spans="1:12" ht="20.100000000000001" customHeight="1" x14ac:dyDescent="0.25">
      <c r="A34" s="4" t="s">
        <v>44</v>
      </c>
      <c r="B34" s="5">
        <f>SUM(C34:K34)/SUM('Lake Erie Effort'!$B$2:$B$10)</f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f t="shared" si="0"/>
        <v>0</v>
      </c>
    </row>
    <row r="35" spans="1:12" ht="20.100000000000001" customHeight="1" x14ac:dyDescent="0.25">
      <c r="A35" s="4" t="s">
        <v>45</v>
      </c>
      <c r="B35" s="5">
        <f>SUM(C35:K35)/SUM('Lake Erie Effort'!$B$2:$B$10)</f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f t="shared" si="0"/>
        <v>0</v>
      </c>
    </row>
    <row r="36" spans="1:12" ht="20.100000000000001" customHeight="1" x14ac:dyDescent="0.25">
      <c r="A36" s="4" t="s">
        <v>46</v>
      </c>
      <c r="B36" s="5">
        <f>SUM(C36:K36)/SUM('Lake Erie Effort'!$B$2:$B$10)</f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f t="shared" si="0"/>
        <v>0</v>
      </c>
    </row>
    <row r="37" spans="1:12" s="6" customFormat="1" ht="20.100000000000001" customHeight="1" thickBot="1" x14ac:dyDescent="0.3">
      <c r="A37" s="24" t="s">
        <v>114</v>
      </c>
      <c r="B37" s="25">
        <f>SUM(C37:K37)/SUM('Lake Erie Effort'!$B$2:$B$10)</f>
        <v>1.3723689527237997</v>
      </c>
      <c r="C37" s="24">
        <f t="shared" ref="C37:L37" si="1">SUM(C2:C36)</f>
        <v>497</v>
      </c>
      <c r="D37" s="24">
        <f t="shared" si="1"/>
        <v>909</v>
      </c>
      <c r="E37" s="24">
        <f t="shared" si="1"/>
        <v>3816</v>
      </c>
      <c r="F37" s="24">
        <f t="shared" si="1"/>
        <v>5654</v>
      </c>
      <c r="G37" s="24">
        <f t="shared" si="1"/>
        <v>1384</v>
      </c>
      <c r="H37" s="24">
        <f t="shared" si="1"/>
        <v>1042</v>
      </c>
      <c r="I37" s="24">
        <f t="shared" si="1"/>
        <v>2514</v>
      </c>
      <c r="J37" s="24">
        <f t="shared" si="1"/>
        <v>2836</v>
      </c>
      <c r="K37" s="24">
        <f t="shared" si="1"/>
        <v>28</v>
      </c>
      <c r="L37" s="24">
        <f t="shared" si="1"/>
        <v>18680</v>
      </c>
    </row>
    <row r="38" spans="1:12" s="6" customFormat="1" ht="20.100000000000001" customHeight="1" thickTop="1" x14ac:dyDescent="0.25">
      <c r="A38" s="23" t="s">
        <v>115</v>
      </c>
      <c r="B38" s="23" t="s">
        <v>112</v>
      </c>
      <c r="C38" s="23" t="s">
        <v>1</v>
      </c>
      <c r="D38" s="23" t="s">
        <v>2</v>
      </c>
      <c r="E38" s="23" t="s">
        <v>3</v>
      </c>
      <c r="F38" s="23" t="s">
        <v>4</v>
      </c>
      <c r="G38" s="23" t="s">
        <v>5</v>
      </c>
      <c r="H38" s="23" t="s">
        <v>6</v>
      </c>
      <c r="I38" s="23" t="s">
        <v>7</v>
      </c>
      <c r="J38" s="23" t="s">
        <v>8</v>
      </c>
      <c r="K38" s="23" t="s">
        <v>9</v>
      </c>
      <c r="L38" s="23" t="s">
        <v>11</v>
      </c>
    </row>
    <row r="39" spans="1:12" ht="20.100000000000001" customHeight="1" x14ac:dyDescent="0.25">
      <c r="A39" s="4" t="s">
        <v>47</v>
      </c>
      <c r="B39" s="5">
        <f>SUM(C39:K39) /SUM('Lake Erie Effort'!$B$2:$B$10)</f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f>SUM(C39:K39)</f>
        <v>0</v>
      </c>
    </row>
    <row r="40" spans="1:12" ht="20.100000000000001" customHeight="1" x14ac:dyDescent="0.25">
      <c r="A40" s="4" t="s">
        <v>48</v>
      </c>
      <c r="B40" s="5">
        <f>SUM(C40:K40) /SUM('Lake Erie Effort'!$B$2:$B$10)</f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f t="shared" ref="L40:L73" si="2">SUM(C40:K40)</f>
        <v>0</v>
      </c>
    </row>
    <row r="41" spans="1:12" ht="20.100000000000001" customHeight="1" x14ac:dyDescent="0.25">
      <c r="A41" s="4" t="s">
        <v>49</v>
      </c>
      <c r="B41" s="5">
        <f>SUM(C41:K41) /SUM('Lake Erie Effort'!$B$2:$B$10)</f>
        <v>1.5281196047459868E-2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208</v>
      </c>
      <c r="K41" s="4">
        <v>0</v>
      </c>
      <c r="L41" s="4">
        <f t="shared" si="2"/>
        <v>208</v>
      </c>
    </row>
    <row r="42" spans="1:12" ht="20.100000000000001" customHeight="1" x14ac:dyDescent="0.25">
      <c r="A42" s="4" t="s">
        <v>50</v>
      </c>
      <c r="B42" s="5">
        <f>SUM(C42:K42) /SUM('Lake Erie Effort'!$B$2:$B$10)</f>
        <v>2.0203504389670498E-2</v>
      </c>
      <c r="C42" s="4">
        <v>0</v>
      </c>
      <c r="D42" s="4">
        <v>0</v>
      </c>
      <c r="E42" s="4">
        <v>1</v>
      </c>
      <c r="F42" s="4">
        <v>40</v>
      </c>
      <c r="G42" s="4">
        <v>18</v>
      </c>
      <c r="H42" s="4">
        <v>0</v>
      </c>
      <c r="I42" s="4">
        <v>0</v>
      </c>
      <c r="J42" s="4">
        <v>122</v>
      </c>
      <c r="K42" s="4">
        <v>94</v>
      </c>
      <c r="L42" s="4">
        <f t="shared" si="2"/>
        <v>275</v>
      </c>
    </row>
    <row r="43" spans="1:12" ht="20.100000000000001" customHeight="1" x14ac:dyDescent="0.25">
      <c r="A43" s="4" t="s">
        <v>51</v>
      </c>
      <c r="B43" s="5">
        <f>SUM(C43:K43) /SUM('Lake Erie Effort'!$B$2:$B$10)</f>
        <v>0.17125224993571611</v>
      </c>
      <c r="C43" s="4">
        <v>19</v>
      </c>
      <c r="D43" s="4">
        <v>59</v>
      </c>
      <c r="E43" s="4">
        <v>447</v>
      </c>
      <c r="F43" s="4">
        <v>1313</v>
      </c>
      <c r="G43" s="4">
        <v>314</v>
      </c>
      <c r="H43" s="4">
        <v>18</v>
      </c>
      <c r="I43" s="4">
        <v>69</v>
      </c>
      <c r="J43" s="4">
        <v>91</v>
      </c>
      <c r="K43" s="4">
        <v>1</v>
      </c>
      <c r="L43" s="4">
        <f t="shared" si="2"/>
        <v>2331</v>
      </c>
    </row>
    <row r="44" spans="1:12" ht="20.100000000000001" customHeight="1" x14ac:dyDescent="0.25">
      <c r="A44" s="4" t="s">
        <v>52</v>
      </c>
      <c r="B44" s="5">
        <f>SUM(C44:K44) /SUM('Lake Erie Effort'!$B$2:$B$10)</f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f t="shared" si="2"/>
        <v>0</v>
      </c>
    </row>
    <row r="45" spans="1:12" ht="20.100000000000001" customHeight="1" x14ac:dyDescent="0.25">
      <c r="A45" s="4" t="s">
        <v>53</v>
      </c>
      <c r="B45" s="5">
        <f>SUM(C45:K45) /SUM('Lake Erie Effort'!$B$2:$B$10)</f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f t="shared" si="2"/>
        <v>0</v>
      </c>
    </row>
    <row r="46" spans="1:12" ht="20.100000000000001" customHeight="1" x14ac:dyDescent="0.25">
      <c r="A46" s="4" t="s">
        <v>54</v>
      </c>
      <c r="B46" s="5">
        <f>SUM(C46:K46) /SUM('Lake Erie Effort'!$B$2:$B$10)</f>
        <v>0.19152922161407634</v>
      </c>
      <c r="C46" s="4">
        <v>200</v>
      </c>
      <c r="D46" s="4">
        <v>0</v>
      </c>
      <c r="E46" s="4">
        <v>11</v>
      </c>
      <c r="F46" s="4">
        <v>3</v>
      </c>
      <c r="G46" s="4">
        <v>0</v>
      </c>
      <c r="H46" s="4">
        <v>171</v>
      </c>
      <c r="I46" s="4">
        <v>1148</v>
      </c>
      <c r="J46" s="4">
        <v>1074</v>
      </c>
      <c r="K46" s="4">
        <v>0</v>
      </c>
      <c r="L46" s="4">
        <f t="shared" si="2"/>
        <v>2607</v>
      </c>
    </row>
    <row r="47" spans="1:12" ht="20.100000000000001" customHeight="1" x14ac:dyDescent="0.25">
      <c r="A47" s="4" t="s">
        <v>55</v>
      </c>
      <c r="B47" s="5">
        <f>SUM(C47:K47) /SUM('Lake Erie Effort'!$B$2:$B$10)</f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f t="shared" si="2"/>
        <v>0</v>
      </c>
    </row>
    <row r="48" spans="1:12" ht="20.100000000000001" customHeight="1" x14ac:dyDescent="0.25">
      <c r="A48" s="4" t="s">
        <v>56</v>
      </c>
      <c r="B48" s="5">
        <f>SUM(C48:K48) /SUM('Lake Erie Effort'!$B$2:$B$10)</f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f t="shared" si="2"/>
        <v>0</v>
      </c>
    </row>
    <row r="49" spans="1:12" ht="20.100000000000001" customHeight="1" x14ac:dyDescent="0.25">
      <c r="A49" s="4" t="s">
        <v>57</v>
      </c>
      <c r="B49" s="5">
        <f>SUM(C49:K49) /SUM('Lake Erie Effort'!$B$2:$B$10)</f>
        <v>2.2040186606913273E-4</v>
      </c>
      <c r="C49" s="4">
        <v>1</v>
      </c>
      <c r="D49" s="4">
        <v>0</v>
      </c>
      <c r="E49" s="4">
        <v>2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f t="shared" si="2"/>
        <v>3</v>
      </c>
    </row>
    <row r="50" spans="1:12" ht="20.100000000000001" customHeight="1" x14ac:dyDescent="0.25">
      <c r="A50" s="4" t="s">
        <v>58</v>
      </c>
      <c r="B50" s="5">
        <f>SUM(C50:K50) /SUM('Lake Erie Effort'!$B$2:$B$10)</f>
        <v>5.1427102082797634E-4</v>
      </c>
      <c r="C50" s="4">
        <v>0</v>
      </c>
      <c r="D50" s="4">
        <v>0</v>
      </c>
      <c r="E50" s="4">
        <v>5</v>
      </c>
      <c r="F50" s="4">
        <v>0</v>
      </c>
      <c r="G50" s="4">
        <v>0</v>
      </c>
      <c r="H50" s="4">
        <v>0</v>
      </c>
      <c r="I50" s="4">
        <v>0</v>
      </c>
      <c r="J50" s="4">
        <v>2</v>
      </c>
      <c r="K50" s="4">
        <v>0</v>
      </c>
      <c r="L50" s="4">
        <f t="shared" si="2"/>
        <v>7</v>
      </c>
    </row>
    <row r="51" spans="1:12" ht="20.100000000000001" customHeight="1" x14ac:dyDescent="0.25">
      <c r="A51" s="4" t="s">
        <v>59</v>
      </c>
      <c r="B51" s="5">
        <f>SUM(C51:K51) /SUM('Lake Erie Effort'!$B$2:$B$10)</f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f t="shared" si="2"/>
        <v>0</v>
      </c>
    </row>
    <row r="52" spans="1:12" ht="20.100000000000001" customHeight="1" x14ac:dyDescent="0.25">
      <c r="A52" s="4" t="s">
        <v>60</v>
      </c>
      <c r="B52" s="5">
        <f>SUM(C52:K52) /SUM('Lake Erie Effort'!$B$2:$B$10)</f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f t="shared" si="2"/>
        <v>0</v>
      </c>
    </row>
    <row r="53" spans="1:12" ht="20.100000000000001" customHeight="1" x14ac:dyDescent="0.25">
      <c r="A53" s="4" t="s">
        <v>61</v>
      </c>
      <c r="B53" s="5">
        <f>SUM(C53:K53) /SUM('Lake Erie Effort'!$B$2:$B$10)</f>
        <v>7.346728868971091E-5</v>
      </c>
      <c r="C53" s="4">
        <v>0</v>
      </c>
      <c r="D53" s="4">
        <v>1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f t="shared" si="2"/>
        <v>1</v>
      </c>
    </row>
    <row r="54" spans="1:12" ht="20.100000000000001" customHeight="1" x14ac:dyDescent="0.25">
      <c r="A54" s="4" t="s">
        <v>62</v>
      </c>
      <c r="B54" s="5">
        <f>SUM(C54:K54) /SUM('Lake Erie Effort'!$B$2:$B$10)</f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f t="shared" si="2"/>
        <v>0</v>
      </c>
    </row>
    <row r="55" spans="1:12" ht="20.100000000000001" customHeight="1" x14ac:dyDescent="0.25">
      <c r="A55" s="4" t="s">
        <v>63</v>
      </c>
      <c r="B55" s="5">
        <f>SUM(C55:K55) /SUM('Lake Erie Effort'!$B$2:$B$10)</f>
        <v>8.0814017558681998E-4</v>
      </c>
      <c r="C55" s="4">
        <v>0</v>
      </c>
      <c r="D55" s="4">
        <v>0</v>
      </c>
      <c r="E55" s="4">
        <v>1</v>
      </c>
      <c r="F55" s="4">
        <v>7</v>
      </c>
      <c r="G55" s="4">
        <v>0</v>
      </c>
      <c r="H55" s="4">
        <v>1</v>
      </c>
      <c r="I55" s="4">
        <v>0</v>
      </c>
      <c r="J55" s="4">
        <v>2</v>
      </c>
      <c r="K55" s="4">
        <v>0</v>
      </c>
      <c r="L55" s="4">
        <f t="shared" si="2"/>
        <v>11</v>
      </c>
    </row>
    <row r="56" spans="1:12" ht="20.100000000000001" customHeight="1" x14ac:dyDescent="0.25">
      <c r="A56" s="4" t="s">
        <v>64</v>
      </c>
      <c r="B56" s="5">
        <f>SUM(C56:K56) /SUM('Lake Erie Effort'!$B$2:$B$10)</f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f t="shared" si="2"/>
        <v>0</v>
      </c>
    </row>
    <row r="57" spans="1:12" ht="20.100000000000001" customHeight="1" x14ac:dyDescent="0.25">
      <c r="A57" s="4" t="s">
        <v>65</v>
      </c>
      <c r="B57" s="5">
        <f>SUM(C57:K57) /SUM('Lake Erie Effort'!$B$2:$B$10)</f>
        <v>1.939536421408368E-2</v>
      </c>
      <c r="C57" s="4">
        <v>0</v>
      </c>
      <c r="D57" s="4">
        <v>0</v>
      </c>
      <c r="E57" s="4">
        <v>30</v>
      </c>
      <c r="F57" s="4">
        <v>175</v>
      </c>
      <c r="G57" s="4">
        <v>34</v>
      </c>
      <c r="H57" s="4">
        <v>17</v>
      </c>
      <c r="I57" s="4">
        <v>5</v>
      </c>
      <c r="J57" s="4">
        <v>3</v>
      </c>
      <c r="K57" s="4">
        <v>0</v>
      </c>
      <c r="L57" s="4">
        <f t="shared" si="2"/>
        <v>264</v>
      </c>
    </row>
    <row r="58" spans="1:12" ht="20.100000000000001" customHeight="1" x14ac:dyDescent="0.25">
      <c r="A58" s="4" t="s">
        <v>66</v>
      </c>
      <c r="B58" s="5">
        <f>SUM(C58:K58) /SUM('Lake Erie Effort'!$B$2:$B$10)</f>
        <v>3.6586709767476029E-2</v>
      </c>
      <c r="C58" s="4">
        <v>1</v>
      </c>
      <c r="D58" s="4">
        <v>4</v>
      </c>
      <c r="E58" s="4">
        <v>379</v>
      </c>
      <c r="F58" s="4">
        <v>89</v>
      </c>
      <c r="G58" s="4">
        <v>0</v>
      </c>
      <c r="H58" s="4">
        <v>0</v>
      </c>
      <c r="I58" s="4">
        <v>18</v>
      </c>
      <c r="J58" s="4">
        <v>7</v>
      </c>
      <c r="K58" s="4">
        <v>0</v>
      </c>
      <c r="L58" s="4">
        <f t="shared" si="2"/>
        <v>498</v>
      </c>
    </row>
    <row r="59" spans="1:12" ht="20.100000000000001" customHeight="1" x14ac:dyDescent="0.25">
      <c r="A59" s="4" t="s">
        <v>67</v>
      </c>
      <c r="B59" s="5">
        <f>SUM(C59:K59) /SUM('Lake Erie Effort'!$B$2:$B$10)</f>
        <v>7.346728868971091E-5</v>
      </c>
      <c r="C59" s="4">
        <v>0</v>
      </c>
      <c r="D59" s="4">
        <v>0</v>
      </c>
      <c r="E59" s="4">
        <v>0</v>
      </c>
      <c r="F59" s="4">
        <v>1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f t="shared" si="2"/>
        <v>1</v>
      </c>
    </row>
    <row r="60" spans="1:12" ht="20.100000000000001" customHeight="1" x14ac:dyDescent="0.25">
      <c r="A60" s="4" t="s">
        <v>68</v>
      </c>
      <c r="B60" s="5">
        <f>SUM(C60:K60) /SUM('Lake Erie Effort'!$B$2:$B$10)</f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f t="shared" si="2"/>
        <v>0</v>
      </c>
    </row>
    <row r="61" spans="1:12" ht="20.100000000000001" customHeight="1" x14ac:dyDescent="0.25">
      <c r="A61" s="4" t="s">
        <v>69</v>
      </c>
      <c r="B61" s="5">
        <f>SUM(C61:K61) /SUM('Lake Erie Effort'!$B$2:$B$10)</f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f t="shared" si="2"/>
        <v>0</v>
      </c>
    </row>
    <row r="62" spans="1:12" ht="20.100000000000001" customHeight="1" x14ac:dyDescent="0.25">
      <c r="A62" s="4" t="s">
        <v>70</v>
      </c>
      <c r="B62" s="5">
        <f>SUM(C62:K62) /SUM('Lake Erie Effort'!$B$2:$B$10)</f>
        <v>5.2676045990522717E-2</v>
      </c>
      <c r="C62" s="4">
        <v>0</v>
      </c>
      <c r="D62" s="4">
        <v>0</v>
      </c>
      <c r="E62" s="4">
        <v>37</v>
      </c>
      <c r="F62" s="4">
        <v>77</v>
      </c>
      <c r="G62" s="4">
        <v>6</v>
      </c>
      <c r="H62" s="4">
        <v>22</v>
      </c>
      <c r="I62" s="4">
        <v>118</v>
      </c>
      <c r="J62" s="4">
        <v>457</v>
      </c>
      <c r="K62" s="4">
        <v>0</v>
      </c>
      <c r="L62" s="4">
        <f t="shared" si="2"/>
        <v>717</v>
      </c>
    </row>
    <row r="63" spans="1:12" ht="20.100000000000001" customHeight="1" x14ac:dyDescent="0.25">
      <c r="A63" s="4" t="s">
        <v>71</v>
      </c>
      <c r="B63" s="5">
        <f>SUM(C63:K63) /SUM('Lake Erie Effort'!$B$2:$B$10)</f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f t="shared" si="2"/>
        <v>0</v>
      </c>
    </row>
    <row r="64" spans="1:12" ht="20.100000000000001" customHeight="1" x14ac:dyDescent="0.25">
      <c r="A64" s="4" t="s">
        <v>72</v>
      </c>
      <c r="B64" s="5">
        <f>SUM(C64:K64) /SUM('Lake Erie Effort'!$B$2:$B$10)</f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f t="shared" si="2"/>
        <v>0</v>
      </c>
    </row>
    <row r="65" spans="1:12" ht="20.100000000000001" customHeight="1" x14ac:dyDescent="0.25">
      <c r="A65" s="4" t="s">
        <v>73</v>
      </c>
      <c r="B65" s="5">
        <f>SUM(C65:K65) /SUM('Lake Erie Effort'!$B$2:$B$10)</f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f t="shared" si="2"/>
        <v>0</v>
      </c>
    </row>
    <row r="66" spans="1:12" ht="20.100000000000001" customHeight="1" x14ac:dyDescent="0.25">
      <c r="A66" s="4" t="s">
        <v>74</v>
      </c>
      <c r="B66" s="5">
        <f>SUM(C66:K66) /SUM('Lake Erie Effort'!$B$2:$B$10)</f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f t="shared" si="2"/>
        <v>0</v>
      </c>
    </row>
    <row r="67" spans="1:12" ht="20.100000000000001" customHeight="1" x14ac:dyDescent="0.25">
      <c r="A67" s="4" t="s">
        <v>75</v>
      </c>
      <c r="B67" s="5">
        <f>SUM(C67:K67) /SUM('Lake Erie Effort'!$B$2:$B$10)</f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f t="shared" si="2"/>
        <v>0</v>
      </c>
    </row>
    <row r="68" spans="1:12" ht="20.100000000000001" customHeight="1" x14ac:dyDescent="0.25">
      <c r="A68" s="4" t="s">
        <v>76</v>
      </c>
      <c r="B68" s="5">
        <f>SUM(C68:K68) /SUM('Lake Erie Effort'!$B$2:$B$10)</f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f t="shared" si="2"/>
        <v>0</v>
      </c>
    </row>
    <row r="69" spans="1:12" ht="20.100000000000001" customHeight="1" x14ac:dyDescent="0.25">
      <c r="A69" s="4" t="s">
        <v>77</v>
      </c>
      <c r="B69" s="5">
        <f>SUM(C69:K69) /SUM('Lake Erie Effort'!$B$2:$B$10)</f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f t="shared" si="2"/>
        <v>0</v>
      </c>
    </row>
    <row r="70" spans="1:12" ht="20.100000000000001" customHeight="1" x14ac:dyDescent="0.25">
      <c r="A70" s="4" t="s">
        <v>78</v>
      </c>
      <c r="B70" s="5">
        <f>SUM(C70:K70) /SUM('Lake Erie Effort'!$B$2:$B$10)</f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f t="shared" si="2"/>
        <v>0</v>
      </c>
    </row>
    <row r="71" spans="1:12" ht="20.100000000000001" customHeight="1" x14ac:dyDescent="0.25">
      <c r="A71" s="4" t="s">
        <v>79</v>
      </c>
      <c r="B71" s="5">
        <f>SUM(C71:K71) /SUM('Lake Erie Effort'!$B$2:$B$10)</f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f t="shared" si="2"/>
        <v>0</v>
      </c>
    </row>
    <row r="72" spans="1:12" ht="20.100000000000001" customHeight="1" x14ac:dyDescent="0.25">
      <c r="A72" s="4" t="s">
        <v>80</v>
      </c>
      <c r="B72" s="5">
        <f>SUM(C72:K72) /SUM('Lake Erie Effort'!$B$2:$B$10)</f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f t="shared" si="2"/>
        <v>0</v>
      </c>
    </row>
    <row r="73" spans="1:12" ht="20.100000000000001" customHeight="1" x14ac:dyDescent="0.25">
      <c r="A73" s="16" t="s">
        <v>81</v>
      </c>
      <c r="B73" s="12">
        <f>SUM(C73:K73) /SUM('Lake Erie Effort'!$B$2:$B$10)</f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f t="shared" si="2"/>
        <v>0</v>
      </c>
    </row>
    <row r="74" spans="1:12" ht="20.100000000000001" customHeight="1" thickBot="1" x14ac:dyDescent="0.3">
      <c r="A74" s="21" t="s">
        <v>103</v>
      </c>
      <c r="B74" s="22">
        <f>SUM(C74:K74) /SUM('Lake Erie Effort'!$B$2:$B$10)</f>
        <v>0.50861403959886864</v>
      </c>
      <c r="C74" s="21">
        <f>SUM(C39:C73)</f>
        <v>221</v>
      </c>
      <c r="D74" s="21">
        <f t="shared" ref="D74:J74" si="3">SUM(D39:D73)</f>
        <v>64</v>
      </c>
      <c r="E74" s="21">
        <f t="shared" si="3"/>
        <v>913</v>
      </c>
      <c r="F74" s="21">
        <f t="shared" si="3"/>
        <v>1705</v>
      </c>
      <c r="G74" s="21">
        <f t="shared" si="3"/>
        <v>372</v>
      </c>
      <c r="H74" s="21">
        <f t="shared" si="3"/>
        <v>229</v>
      </c>
      <c r="I74" s="21">
        <f t="shared" si="3"/>
        <v>1358</v>
      </c>
      <c r="J74" s="21">
        <f t="shared" si="3"/>
        <v>1966</v>
      </c>
      <c r="K74" s="21">
        <f>SUM(K39:K73)</f>
        <v>95</v>
      </c>
      <c r="L74" s="21">
        <f>SUM(L39:L73)</f>
        <v>6923</v>
      </c>
    </row>
    <row r="75" spans="1:12" ht="16.5" thickTop="1" x14ac:dyDescent="0.25"/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selection activeCell="C16" sqref="C16"/>
    </sheetView>
  </sheetViews>
  <sheetFormatPr defaultColWidth="11.5703125" defaultRowHeight="15.75" x14ac:dyDescent="0.25"/>
  <cols>
    <col min="1" max="1" width="30.7109375" style="4" customWidth="1"/>
    <col min="2" max="12" width="15.7109375" style="4" customWidth="1"/>
    <col min="13" max="16384" width="11.5703125" style="4"/>
  </cols>
  <sheetData>
    <row r="1" spans="1:2" s="8" customFormat="1" ht="20.100000000000001" customHeight="1" x14ac:dyDescent="0.25">
      <c r="A1" s="13" t="s">
        <v>95</v>
      </c>
      <c r="B1" s="14" t="s">
        <v>96</v>
      </c>
    </row>
    <row r="2" spans="1:2" ht="20.100000000000001" customHeight="1" x14ac:dyDescent="0.25">
      <c r="A2" s="9" t="s">
        <v>85</v>
      </c>
      <c r="B2" s="5">
        <v>484</v>
      </c>
    </row>
    <row r="3" spans="1:2" ht="20.100000000000001" customHeight="1" x14ac:dyDescent="0.25">
      <c r="A3" s="9" t="s">
        <v>86</v>
      </c>
      <c r="B3" s="5">
        <v>1029</v>
      </c>
    </row>
    <row r="4" spans="1:2" ht="20.100000000000001" customHeight="1" x14ac:dyDescent="0.25">
      <c r="A4" s="9" t="s">
        <v>87</v>
      </c>
      <c r="B4" s="5">
        <v>3579</v>
      </c>
    </row>
    <row r="5" spans="1:2" ht="20.100000000000001" customHeight="1" x14ac:dyDescent="0.25">
      <c r="A5" s="9" t="s">
        <v>88</v>
      </c>
      <c r="B5" s="5">
        <v>4766.5</v>
      </c>
    </row>
    <row r="6" spans="1:2" ht="20.100000000000001" customHeight="1" x14ac:dyDescent="0.25">
      <c r="A6" s="9" t="s">
        <v>89</v>
      </c>
      <c r="B6" s="5">
        <v>1347</v>
      </c>
    </row>
    <row r="7" spans="1:2" ht="20.100000000000001" customHeight="1" x14ac:dyDescent="0.25">
      <c r="A7" s="9" t="s">
        <v>90</v>
      </c>
      <c r="B7" s="5">
        <v>515</v>
      </c>
    </row>
    <row r="8" spans="1:2" ht="20.100000000000001" customHeight="1" x14ac:dyDescent="0.25">
      <c r="A8" s="9" t="s">
        <v>91</v>
      </c>
      <c r="B8" s="5">
        <v>915</v>
      </c>
    </row>
    <row r="9" spans="1:2" ht="20.100000000000001" customHeight="1" x14ac:dyDescent="0.25">
      <c r="A9" s="9" t="s">
        <v>92</v>
      </c>
      <c r="B9" s="5">
        <v>834</v>
      </c>
    </row>
    <row r="10" spans="1:2" ht="20.100000000000001" customHeight="1" x14ac:dyDescent="0.25">
      <c r="A10" s="11" t="s">
        <v>93</v>
      </c>
      <c r="B10" s="12">
        <v>142</v>
      </c>
    </row>
    <row r="11" spans="1:2" ht="20.100000000000001" customHeight="1" x14ac:dyDescent="0.25">
      <c r="A11" s="4" t="s">
        <v>106</v>
      </c>
      <c r="B11" s="5">
        <f>SUM(B2:B10)</f>
        <v>13611.5</v>
      </c>
    </row>
    <row r="12" spans="1:2" ht="20.100000000000001" customHeight="1" x14ac:dyDescent="0.25">
      <c r="B12" s="5"/>
    </row>
    <row r="13" spans="1:2" ht="20.100000000000001" customHeight="1" x14ac:dyDescent="0.25">
      <c r="B13" s="5"/>
    </row>
    <row r="14" spans="1:2" ht="20.100000000000001" customHeight="1" x14ac:dyDescent="0.25">
      <c r="B14" s="5"/>
    </row>
    <row r="15" spans="1:2" ht="20.100000000000001" customHeight="1" x14ac:dyDescent="0.25">
      <c r="B15" s="5"/>
    </row>
    <row r="16" spans="1:2" ht="20.100000000000001" customHeight="1" x14ac:dyDescent="0.25">
      <c r="B16" s="5"/>
    </row>
    <row r="17" spans="2:2" ht="20.100000000000001" customHeight="1" x14ac:dyDescent="0.25">
      <c r="B17" s="5"/>
    </row>
    <row r="18" spans="2:2" ht="20.100000000000001" customHeight="1" x14ac:dyDescent="0.25">
      <c r="B18" s="5"/>
    </row>
    <row r="19" spans="2:2" ht="20.100000000000001" customHeight="1" x14ac:dyDescent="0.25">
      <c r="B19" s="5"/>
    </row>
    <row r="20" spans="2:2" ht="20.100000000000001" customHeight="1" x14ac:dyDescent="0.25">
      <c r="B20" s="5"/>
    </row>
    <row r="21" spans="2:2" ht="20.100000000000001" customHeight="1" x14ac:dyDescent="0.25">
      <c r="B21" s="5"/>
    </row>
    <row r="22" spans="2:2" ht="20.100000000000001" customHeight="1" x14ac:dyDescent="0.25">
      <c r="B22" s="5"/>
    </row>
    <row r="23" spans="2:2" ht="20.100000000000001" customHeight="1" x14ac:dyDescent="0.25">
      <c r="B23" s="5"/>
    </row>
    <row r="24" spans="2:2" ht="20.100000000000001" customHeight="1" x14ac:dyDescent="0.25">
      <c r="B24" s="5"/>
    </row>
    <row r="25" spans="2:2" ht="20.100000000000001" customHeight="1" x14ac:dyDescent="0.25">
      <c r="B25" s="5"/>
    </row>
    <row r="26" spans="2:2" ht="20.100000000000001" customHeight="1" x14ac:dyDescent="0.25">
      <c r="B26" s="5"/>
    </row>
    <row r="27" spans="2:2" ht="20.100000000000001" customHeight="1" x14ac:dyDescent="0.25">
      <c r="B27" s="5"/>
    </row>
    <row r="28" spans="2:2" ht="20.100000000000001" customHeight="1" x14ac:dyDescent="0.25">
      <c r="B28" s="5"/>
    </row>
    <row r="29" spans="2:2" ht="20.100000000000001" customHeight="1" x14ac:dyDescent="0.25">
      <c r="B29" s="5"/>
    </row>
    <row r="30" spans="2:2" ht="20.100000000000001" customHeight="1" x14ac:dyDescent="0.25">
      <c r="B30" s="5"/>
    </row>
    <row r="31" spans="2:2" ht="20.100000000000001" customHeight="1" x14ac:dyDescent="0.25">
      <c r="B31" s="5"/>
    </row>
    <row r="32" spans="2:2" ht="20.100000000000001" customHeight="1" x14ac:dyDescent="0.25">
      <c r="B32" s="5"/>
    </row>
    <row r="33" spans="1:12" ht="20.100000000000001" customHeight="1" x14ac:dyDescent="0.25">
      <c r="B33" s="5"/>
    </row>
    <row r="34" spans="1:12" ht="20.100000000000001" customHeight="1" x14ac:dyDescent="0.25">
      <c r="B34" s="5"/>
    </row>
    <row r="35" spans="1:12" ht="20.100000000000001" customHeight="1" x14ac:dyDescent="0.25">
      <c r="B35" s="5"/>
    </row>
    <row r="36" spans="1:12" ht="20.100000000000001" customHeight="1" x14ac:dyDescent="0.25">
      <c r="B36" s="5"/>
    </row>
    <row r="37" spans="1:12" ht="20.100000000000001" customHeight="1" x14ac:dyDescent="0.25">
      <c r="B37" s="5"/>
    </row>
    <row r="38" spans="1:12" ht="20.100000000000001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ht="20.100000000000001" customHeight="1" x14ac:dyDescent="0.25">
      <c r="B39" s="5"/>
    </row>
    <row r="40" spans="1:12" ht="20.100000000000001" customHeight="1" x14ac:dyDescent="0.25">
      <c r="B40" s="5"/>
    </row>
    <row r="41" spans="1:12" ht="20.100000000000001" customHeight="1" x14ac:dyDescent="0.25">
      <c r="B41" s="5"/>
    </row>
    <row r="42" spans="1:12" ht="20.100000000000001" customHeight="1" x14ac:dyDescent="0.25">
      <c r="B42" s="5"/>
    </row>
    <row r="43" spans="1:12" ht="20.100000000000001" customHeight="1" x14ac:dyDescent="0.25">
      <c r="B43" s="5"/>
    </row>
    <row r="44" spans="1:12" ht="20.100000000000001" customHeight="1" x14ac:dyDescent="0.25">
      <c r="B44" s="5"/>
    </row>
    <row r="45" spans="1:12" ht="20.100000000000001" customHeight="1" x14ac:dyDescent="0.25">
      <c r="B45" s="5"/>
    </row>
    <row r="46" spans="1:12" ht="20.100000000000001" customHeight="1" x14ac:dyDescent="0.25">
      <c r="B46" s="5"/>
    </row>
    <row r="47" spans="1:12" ht="20.100000000000001" customHeight="1" x14ac:dyDescent="0.25">
      <c r="B47" s="5"/>
    </row>
    <row r="48" spans="1:12" ht="20.100000000000001" customHeight="1" x14ac:dyDescent="0.25">
      <c r="B48" s="5"/>
    </row>
    <row r="49" spans="2:2" ht="20.100000000000001" customHeight="1" x14ac:dyDescent="0.25">
      <c r="B49" s="5"/>
    </row>
    <row r="50" spans="2:2" ht="20.100000000000001" customHeight="1" x14ac:dyDescent="0.25">
      <c r="B50" s="5"/>
    </row>
    <row r="51" spans="2:2" ht="20.100000000000001" customHeight="1" x14ac:dyDescent="0.25">
      <c r="B51" s="5"/>
    </row>
    <row r="52" spans="2:2" ht="20.100000000000001" customHeight="1" x14ac:dyDescent="0.25">
      <c r="B52" s="5"/>
    </row>
    <row r="53" spans="2:2" ht="20.100000000000001" customHeight="1" x14ac:dyDescent="0.25">
      <c r="B53" s="5"/>
    </row>
    <row r="54" spans="2:2" ht="20.100000000000001" customHeight="1" x14ac:dyDescent="0.25">
      <c r="B54" s="5"/>
    </row>
    <row r="55" spans="2:2" ht="20.100000000000001" customHeight="1" x14ac:dyDescent="0.25">
      <c r="B55" s="5"/>
    </row>
    <row r="56" spans="2:2" ht="20.100000000000001" customHeight="1" x14ac:dyDescent="0.25">
      <c r="B56" s="5"/>
    </row>
    <row r="57" spans="2:2" ht="20.100000000000001" customHeight="1" x14ac:dyDescent="0.25">
      <c r="B57" s="5"/>
    </row>
    <row r="58" spans="2:2" ht="20.100000000000001" customHeight="1" x14ac:dyDescent="0.25">
      <c r="B58" s="5"/>
    </row>
    <row r="59" spans="2:2" ht="20.100000000000001" customHeight="1" x14ac:dyDescent="0.25">
      <c r="B59" s="5"/>
    </row>
    <row r="60" spans="2:2" ht="20.100000000000001" customHeight="1" x14ac:dyDescent="0.25">
      <c r="B60" s="5"/>
    </row>
    <row r="61" spans="2:2" ht="20.100000000000001" customHeight="1" x14ac:dyDescent="0.25">
      <c r="B61" s="5"/>
    </row>
    <row r="62" spans="2:2" ht="20.100000000000001" customHeight="1" x14ac:dyDescent="0.25">
      <c r="B62" s="5"/>
    </row>
    <row r="63" spans="2:2" ht="20.100000000000001" customHeight="1" x14ac:dyDescent="0.25">
      <c r="B63" s="5"/>
    </row>
    <row r="64" spans="2:2" ht="20.100000000000001" customHeight="1" x14ac:dyDescent="0.25">
      <c r="B64" s="5"/>
    </row>
    <row r="65" spans="2:2" ht="20.100000000000001" customHeight="1" x14ac:dyDescent="0.25">
      <c r="B65" s="5"/>
    </row>
    <row r="66" spans="2:2" ht="20.100000000000001" customHeight="1" x14ac:dyDescent="0.25">
      <c r="B66" s="5"/>
    </row>
    <row r="67" spans="2:2" ht="20.100000000000001" customHeight="1" x14ac:dyDescent="0.25">
      <c r="B67" s="5"/>
    </row>
    <row r="68" spans="2:2" ht="20.100000000000001" customHeight="1" x14ac:dyDescent="0.25">
      <c r="B68" s="5"/>
    </row>
    <row r="69" spans="2:2" ht="20.100000000000001" customHeight="1" x14ac:dyDescent="0.25">
      <c r="B69" s="5"/>
    </row>
    <row r="70" spans="2:2" ht="20.100000000000001" customHeight="1" x14ac:dyDescent="0.25">
      <c r="B70" s="5"/>
    </row>
    <row r="71" spans="2:2" ht="20.100000000000001" customHeight="1" x14ac:dyDescent="0.25">
      <c r="B71" s="5"/>
    </row>
    <row r="72" spans="2:2" ht="20.100000000000001" customHeight="1" x14ac:dyDescent="0.25">
      <c r="B72" s="5"/>
    </row>
    <row r="73" spans="2:2" ht="20.100000000000001" customHeight="1" x14ac:dyDescent="0.25">
      <c r="B73" s="5"/>
    </row>
    <row r="74" spans="2:2" ht="20.100000000000001" customHeight="1" x14ac:dyDescent="0.25">
      <c r="B74" s="5"/>
    </row>
  </sheetData>
  <phoneticPr fontId="5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2025 Charter Summary</vt:lpstr>
      <vt:lpstr>Lake Michigan Species</vt:lpstr>
      <vt:lpstr>Lake Michigan Effort</vt:lpstr>
      <vt:lpstr>Lake Superior Species</vt:lpstr>
      <vt:lpstr>Lake Superior Effort</vt:lpstr>
      <vt:lpstr>Lake Huron Species</vt:lpstr>
      <vt:lpstr>Lake Huron Effort</vt:lpstr>
      <vt:lpstr>Lake Erie Species</vt:lpstr>
      <vt:lpstr>Lake Erie Effort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KempC5</dc:creator>
  <cp:lastModifiedBy>Carlson, Sarah (DNR)</cp:lastModifiedBy>
  <dcterms:created xsi:type="dcterms:W3CDTF">2026-02-27T18:55:02Z</dcterms:created>
  <dcterms:modified xsi:type="dcterms:W3CDTF">2026-03-19T16:09:40Z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2026-02-27T18:55:14Z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2cc2a8a3-af7e-412d-b3ef-fd582b04e62b</vt:lpwstr>
  </property>
  <property fmtid="{D5CDD505-2E9C-101B-9397-08002B2CF9AE}" pid="8" name="MSIP_Label_3a2fed65-62e7-46ea-af74-187e0c17143a_ContentBits">
    <vt:lpwstr>0</vt:lpwstr>
  </property>
  <property fmtid="{D5CDD505-2E9C-101B-9397-08002B2CF9AE}" pid="9" name="MSIP_Label_3a2fed65-62e7-46ea-af74-187e0c17143a_Tag">
    <vt:lpwstr>10, 0, 1, 1</vt:lpwstr>
  </property>
</Properties>
</file>