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<sst xmlns="http://schemas.openxmlformats.org/spreadsheetml/2006/main" count="156" uniqueCount="108">
  <si>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</si>
  <si>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</si>
  <si>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</si>
  <si>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</si>
  <si>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</si>
  <si>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</si>
  <si>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</si>
  <si>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</si>
  <si>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</si>
  <si>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</si>
  <si>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</si>
  <si>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</si>
  <si>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</si>
  <si>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</si>
  <si>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</si>
  <si>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</si>
  <si>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</si>
  <si>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</si>
  <si>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</si>
  <si>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</si>
  <si>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</si>
  <si>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</si>
  <si>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</si>
  <si>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</si>
  <si>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</si>
  <si>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</si>
  <si>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</si>
  <si>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</si>
  <si>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</si>
  <si>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</si>
  <si>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</si>
  <si>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</si>
  <si>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</si>
  <si>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</si>
  <si>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</si>
  <si>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</si>
  <si>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</si>
  <si>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</si>
  <si>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</si>
  <si>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</si>
  <si>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</si>
  <si>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</si>
  <si>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</si>
  <si>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</si>
  <si>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</si>
  <si>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</si>
  <si>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JIM BURCAR LOGGING                               </t>
  </si>
  <si>
    <t xml:space="preserve">DEER YARD HDWD                </t>
  </si>
  <si>
    <t xml:space="preserve">USIMAKI LOGGING                                  </t>
  </si>
  <si>
    <t xml:space="preserve">RAY'S CAMP HDWD.              </t>
  </si>
  <si>
    <t xml:space="preserve">3 DOG HARDWOOD                </t>
  </si>
  <si>
    <t xml:space="preserve">SANTTI BROTHERS                                  </t>
  </si>
  <si>
    <t xml:space="preserve">BEAVER CREEK HARDWOOD         </t>
  </si>
  <si>
    <t xml:space="preserve">BLUE HONKER                   </t>
  </si>
  <si>
    <t xml:space="preserve">STONE CONTAINER FOREST PRODUCT                   </t>
  </si>
  <si>
    <t xml:space="preserve">FENCE POST HARDWOOD           </t>
  </si>
  <si>
    <t xml:space="preserve">FMP HARDWOOD                  </t>
  </si>
  <si>
    <t xml:space="preserve">NORTHERN MICHIGAN VENEERS INC                    </t>
  </si>
  <si>
    <t xml:space="preserve">MURPHY ROAD BIRCH             </t>
  </si>
  <si>
    <t xml:space="preserve">TUCAN BLOCK                   </t>
  </si>
  <si>
    <t xml:space="preserve">J &amp; A PENEGOR                                    </t>
  </si>
  <si>
    <t xml:space="preserve">BACKBONE HARDWOOD             </t>
  </si>
  <si>
    <t xml:space="preserve">HEARTBURN HDWDS               </t>
  </si>
  <si>
    <t xml:space="preserve">MOOSE -N- BALSAM              </t>
  </si>
  <si>
    <t xml:space="preserve">MURPHY ACRES                  </t>
  </si>
  <si>
    <t xml:space="preserve">MURPHY RD HARDWOODS           </t>
  </si>
  <si>
    <t xml:space="preserve">SLEEPING HDWD                 </t>
  </si>
  <si>
    <t xml:space="preserve">TIOGA CORDS                   </t>
  </si>
  <si>
    <t xml:space="preserve">BUCK RUB JACKPINE             </t>
  </si>
  <si>
    <t xml:space="preserve">SHAMION BROTHERS LOGGING                         </t>
  </si>
  <si>
    <t xml:space="preserve">BUTCH CR. HDWD.               </t>
  </si>
  <si>
    <t xml:space="preserve">FDF 1                         </t>
  </si>
  <si>
    <t xml:space="preserve">HALF BASS HDWD                </t>
  </si>
  <si>
    <t xml:space="preserve">MAVRICK HDWD                  </t>
  </si>
  <si>
    <t xml:space="preserve">BRUNO CREEK                   </t>
  </si>
  <si>
    <t xml:space="preserve">HALF PINT HDWDS               </t>
  </si>
  <si>
    <t xml:space="preserve">YOUNGREN TIMBER                                  </t>
  </si>
  <si>
    <t xml:space="preserve">HICKEY HDWD                   </t>
  </si>
  <si>
    <t xml:space="preserve">NEON LIGHTS HDWD              </t>
  </si>
  <si>
    <t xml:space="preserve">NORTHERN HARDWOODS / ROSSI                       </t>
  </si>
  <si>
    <t xml:space="preserve">PRISON CAMP PINE              </t>
  </si>
  <si>
    <t xml:space="preserve">DAVID HOLLI                                      </t>
  </si>
  <si>
    <t xml:space="preserve">ROLAND LAKE BLOCK             </t>
  </si>
  <si>
    <t xml:space="preserve">WALLAFIR                      </t>
  </si>
  <si>
    <t xml:space="preserve">SHAMCO, INC.                                     </t>
  </si>
  <si>
    <t xml:space="preserve">AXLE HARDWOOD                 </t>
  </si>
  <si>
    <t xml:space="preserve">EAGLE EYE ASPEN               </t>
  </si>
  <si>
    <t xml:space="preserve">FOSSOM'S CREEK HARDWOOD       </t>
  </si>
  <si>
    <t xml:space="preserve">CLARK WESTMAN                                    </t>
  </si>
  <si>
    <t xml:space="preserve">MILITARY RD.  HDWD.           </t>
  </si>
  <si>
    <t xml:space="preserve">SOUTH COVINGTON BLOCK         </t>
  </si>
  <si>
    <t xml:space="preserve">FAIR WEATHER HDWD.            </t>
  </si>
  <si>
    <t xml:space="preserve">HERMAN SURVIVER               </t>
  </si>
  <si>
    <t xml:space="preserve">WEYERHAEUSER COMPANY                             </t>
  </si>
  <si>
    <t xml:space="preserve">HYDRAULIC HARDWOOD            </t>
  </si>
  <si>
    <t xml:space="preserve">NET BRANCH HARDWOOD           </t>
  </si>
  <si>
    <t xml:space="preserve">NICHOLLS TRAIL HDWD           </t>
  </si>
  <si>
    <t xml:space="preserve">ROCKING CHAIR HDWD.           </t>
  </si>
  <si>
    <t xml:space="preserve">SMOKEY HARDWOOD               </t>
  </si>
  <si>
    <t xml:space="preserve">SUMMIT LAKE HDWD              </t>
  </si>
  <si>
    <t xml:space="preserve">T. F. C.  HDWD.               </t>
  </si>
  <si>
    <t xml:space="preserve">FEDIE ROAD HDWD               </t>
  </si>
  <si>
    <t xml:space="preserve">ROYAL CROWN HDWD              </t>
  </si>
  <si>
    <t>Open Contract Analysis for the Baraga Forest Management Unit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</si>
  <si>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</si>
  <si>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 xml:space="preserve">HIGH VOLTAGE HDWD             </t>
  </si>
  <si>
    <t xml:space="preserve">OKEE DOKEE HDWD.              </t>
  </si>
  <si>
    <t xml:space="preserve">__________ ERICKSON LUMBER, INC.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</si>
</sst>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103</v>
      </c>
      <c r="L1" s="31"/>
    </row>
    <row r="2" spans="4:12" ht="8.25" customHeight="1">
      <c r="D2" s="20"/>
      <c r="L2" s="31"/>
    </row>
    <row r="3" spans="4:12" ht="14.25" customHeight="1">
      <c r="D3" s="28" t="s">
        <v>104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0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2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44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46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46</v>
      </c>
      <c r="L16" s="31"/>
    </row>
    <row r="17" spans="4:12" ht="12.75">
      <c r="D17" s="12" t="s">
        <v>36</v>
      </c>
      <c r="G17" s="21">
        <f>DSUM(DATABASE,4,$T$13:$T$14)</f>
        <v>6992.6</v>
      </c>
      <c r="L17" s="31"/>
    </row>
    <row r="18" spans="4:12" ht="12.75">
      <c r="D18" s="12" t="s">
        <v>37</v>
      </c>
      <c r="G18" s="21">
        <f>DSUM(DATABASE,5,$T$13:$T$14)</f>
        <v>60554.900000000016</v>
      </c>
      <c r="L18" s="31"/>
    </row>
    <row r="19" spans="4:12" ht="12.75">
      <c r="D19" s="12" t="s">
        <v>34</v>
      </c>
      <c r="G19" s="18">
        <f>DSUM(DATABASE,6,$T$13:$T$14)</f>
        <v>3033656.63</v>
      </c>
      <c r="L19" s="31"/>
    </row>
    <row r="20" spans="4:12" ht="12.75">
      <c r="D20" s="12" t="s">
        <v>38</v>
      </c>
      <c r="G20" s="18">
        <f>DSUM(DATABASE,7,$T$13:$T$14)</f>
        <v>1211639.3499999999</v>
      </c>
      <c r="L20" s="31"/>
    </row>
    <row r="21" spans="4:12" ht="12.75">
      <c r="D21" s="12" t="s">
        <v>35</v>
      </c>
      <c r="E21" s="22"/>
      <c r="F21" s="22"/>
      <c r="G21" s="18">
        <f>+G19-G20</f>
        <v>1822017.28</v>
      </c>
      <c r="L21" s="31"/>
    </row>
    <row r="22" spans="4:12" ht="12.75">
      <c r="D22" s="12" t="s">
        <v>45</v>
      </c>
      <c r="E22" s="22"/>
      <c r="F22" s="22"/>
      <c r="G22" s="47">
        <f>+G20/G19</f>
        <v>0.3993989754865566</v>
      </c>
      <c r="L22" s="31"/>
    </row>
    <row r="23" spans="4:12" ht="12.75">
      <c r="D23" s="12" t="s">
        <v>41</v>
      </c>
      <c r="E23" s="22"/>
      <c r="F23" s="22"/>
      <c r="G23" s="29">
        <f>DATE(2000,6,9)</f>
        <v>36686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2.3591423466349015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3.5" thickTop="1">
      <c r="B31">
        <v>110099801</v>
      </c>
      <c r="C31">
        <v>1</v>
      </c>
      <c r="D31" t="s">
        <v>47</v>
      </c>
      <c r="E31">
        <v>28</v>
      </c>
      <c r="F31">
        <v>141.9</v>
      </c>
      <c r="G31">
        <v>7333.5</v>
      </c>
      <c r="H31">
        <v>733.33</v>
      </c>
      <c r="I31" s="62">
        <v>36003</v>
      </c>
      <c r="J31" s="62">
        <v>36341</v>
      </c>
      <c r="K31" s="62">
        <v>36707</v>
      </c>
      <c r="L31">
        <v>21</v>
      </c>
      <c r="M31" t="s">
        <v>48</v>
      </c>
      <c r="N31">
        <v>704</v>
      </c>
    </row>
    <row r="32" spans="2:14" s="2" customFormat="1" ht="12.75">
      <c r="B32">
        <v>110159801</v>
      </c>
      <c r="C32">
        <v>1</v>
      </c>
      <c r="D32" t="s">
        <v>49</v>
      </c>
      <c r="E32">
        <v>82</v>
      </c>
      <c r="F32">
        <v>492</v>
      </c>
      <c r="G32">
        <v>20903.5</v>
      </c>
      <c r="H32">
        <v>2090.35</v>
      </c>
      <c r="I32" s="62">
        <v>36003</v>
      </c>
      <c r="J32" s="62">
        <v>36707</v>
      </c>
      <c r="K32" s="62">
        <v>36707</v>
      </c>
      <c r="L32">
        <v>21</v>
      </c>
      <c r="M32" t="s">
        <v>48</v>
      </c>
      <c r="N32">
        <v>704</v>
      </c>
    </row>
    <row r="33" spans="2:14" s="2" customFormat="1" ht="12.75">
      <c r="B33">
        <v>110219801</v>
      </c>
      <c r="C33">
        <v>1</v>
      </c>
      <c r="D33" t="s">
        <v>52</v>
      </c>
      <c r="E33">
        <v>86</v>
      </c>
      <c r="F33">
        <v>925</v>
      </c>
      <c r="G33">
        <v>19075.6</v>
      </c>
      <c r="H33">
        <v>1907.56</v>
      </c>
      <c r="I33" s="62">
        <v>36119</v>
      </c>
      <c r="J33" s="62">
        <v>36799</v>
      </c>
      <c r="K33" s="62">
        <v>36799</v>
      </c>
      <c r="L33">
        <v>113</v>
      </c>
      <c r="M33" t="s">
        <v>51</v>
      </c>
      <c r="N33">
        <v>680</v>
      </c>
    </row>
    <row r="34" spans="2:14" s="2" customFormat="1" ht="12.75">
      <c r="B34">
        <v>110129801</v>
      </c>
      <c r="C34">
        <v>1</v>
      </c>
      <c r="D34" t="s">
        <v>53</v>
      </c>
      <c r="E34">
        <v>209</v>
      </c>
      <c r="F34">
        <v>1672.4</v>
      </c>
      <c r="G34">
        <v>59393.12</v>
      </c>
      <c r="H34">
        <v>5939.31</v>
      </c>
      <c r="I34" s="62">
        <v>36101</v>
      </c>
      <c r="J34" s="62">
        <v>36799</v>
      </c>
      <c r="K34" s="62">
        <v>36799</v>
      </c>
      <c r="L34">
        <v>113</v>
      </c>
      <c r="M34" t="s">
        <v>54</v>
      </c>
      <c r="N34">
        <v>698</v>
      </c>
    </row>
    <row r="35" spans="2:14" s="2" customFormat="1" ht="12.75">
      <c r="B35">
        <v>110199801</v>
      </c>
      <c r="C35">
        <v>1</v>
      </c>
      <c r="D35" t="s">
        <v>55</v>
      </c>
      <c r="E35">
        <v>76</v>
      </c>
      <c r="F35">
        <v>525.8</v>
      </c>
      <c r="G35">
        <v>20944.9</v>
      </c>
      <c r="H35">
        <v>2094.49</v>
      </c>
      <c r="I35" s="62">
        <v>36101</v>
      </c>
      <c r="J35" s="62">
        <v>36799</v>
      </c>
      <c r="K35" s="62">
        <v>36799</v>
      </c>
      <c r="L35">
        <v>113</v>
      </c>
      <c r="M35" t="s">
        <v>54</v>
      </c>
      <c r="N35">
        <v>698</v>
      </c>
    </row>
    <row r="36" spans="2:14" s="2" customFormat="1" ht="12.75">
      <c r="B36">
        <v>110189801</v>
      </c>
      <c r="C36">
        <v>1</v>
      </c>
      <c r="D36" t="s">
        <v>56</v>
      </c>
      <c r="E36">
        <v>136</v>
      </c>
      <c r="F36">
        <v>1036.4</v>
      </c>
      <c r="G36">
        <v>45096.9</v>
      </c>
      <c r="H36">
        <v>32469.77</v>
      </c>
      <c r="I36" s="62">
        <v>36098</v>
      </c>
      <c r="J36" s="62">
        <v>36799</v>
      </c>
      <c r="K36" s="62">
        <v>36799</v>
      </c>
      <c r="L36">
        <v>113</v>
      </c>
      <c r="M36" t="s">
        <v>57</v>
      </c>
      <c r="N36">
        <v>701</v>
      </c>
    </row>
    <row r="37" spans="2:14" s="2" customFormat="1" ht="12.75">
      <c r="B37">
        <v>110059601</v>
      </c>
      <c r="C37">
        <v>1</v>
      </c>
      <c r="D37" t="s">
        <v>58</v>
      </c>
      <c r="E37">
        <v>205.7</v>
      </c>
      <c r="F37">
        <v>4214.4</v>
      </c>
      <c r="G37">
        <v>92787.05</v>
      </c>
      <c r="H37">
        <v>78240.95</v>
      </c>
      <c r="I37" s="62">
        <v>35320</v>
      </c>
      <c r="J37" s="62">
        <v>36068</v>
      </c>
      <c r="K37" s="62">
        <v>36799</v>
      </c>
      <c r="L37">
        <v>113</v>
      </c>
      <c r="M37" t="s">
        <v>51</v>
      </c>
      <c r="N37">
        <v>1479</v>
      </c>
    </row>
    <row r="38" spans="2:14" s="2" customFormat="1" ht="12.75">
      <c r="B38">
        <v>110229801</v>
      </c>
      <c r="C38">
        <v>1</v>
      </c>
      <c r="D38" t="s">
        <v>59</v>
      </c>
      <c r="E38">
        <v>142</v>
      </c>
      <c r="F38">
        <v>888.5</v>
      </c>
      <c r="G38">
        <v>30909.2</v>
      </c>
      <c r="H38">
        <v>23800.09</v>
      </c>
      <c r="I38" s="62">
        <v>36101</v>
      </c>
      <c r="J38" s="62">
        <v>36799</v>
      </c>
      <c r="K38" s="62">
        <v>36799</v>
      </c>
      <c r="L38">
        <v>113</v>
      </c>
      <c r="M38" t="s">
        <v>60</v>
      </c>
      <c r="N38">
        <v>698</v>
      </c>
    </row>
    <row r="39" spans="2:14" s="2" customFormat="1" ht="12.75">
      <c r="B39">
        <v>110139701</v>
      </c>
      <c r="C39">
        <v>1</v>
      </c>
      <c r="D39" t="s">
        <v>61</v>
      </c>
      <c r="E39">
        <v>236</v>
      </c>
      <c r="F39">
        <v>1271.1</v>
      </c>
      <c r="G39">
        <v>27287.1</v>
      </c>
      <c r="H39">
        <v>18009.49</v>
      </c>
      <c r="I39" s="62">
        <v>35800</v>
      </c>
      <c r="J39" s="62">
        <v>36525</v>
      </c>
      <c r="K39" s="62">
        <v>36891</v>
      </c>
      <c r="L39">
        <v>205</v>
      </c>
      <c r="M39" t="s">
        <v>46</v>
      </c>
      <c r="N39">
        <v>1091</v>
      </c>
    </row>
    <row r="40" spans="2:14" s="2" customFormat="1" ht="12.75">
      <c r="B40">
        <v>110209801</v>
      </c>
      <c r="C40">
        <v>1</v>
      </c>
      <c r="D40" t="s">
        <v>62</v>
      </c>
      <c r="E40">
        <v>186</v>
      </c>
      <c r="F40">
        <v>1641.4</v>
      </c>
      <c r="G40">
        <v>52610.29</v>
      </c>
      <c r="H40">
        <v>5219.47</v>
      </c>
      <c r="I40" s="62">
        <v>36157</v>
      </c>
      <c r="J40" s="62">
        <v>36891</v>
      </c>
      <c r="K40" s="62">
        <v>36891</v>
      </c>
      <c r="L40">
        <v>205</v>
      </c>
      <c r="M40" t="s">
        <v>48</v>
      </c>
      <c r="N40">
        <v>734</v>
      </c>
    </row>
    <row r="41" spans="2:14" s="2" customFormat="1" ht="12.75">
      <c r="B41">
        <v>110159401</v>
      </c>
      <c r="C41">
        <v>2</v>
      </c>
      <c r="D41" t="s">
        <v>63</v>
      </c>
      <c r="E41">
        <v>95</v>
      </c>
      <c r="F41">
        <v>901.1</v>
      </c>
      <c r="G41">
        <v>17515.01</v>
      </c>
      <c r="H41">
        <v>15238.06</v>
      </c>
      <c r="I41" s="62">
        <v>34702</v>
      </c>
      <c r="J41" s="62">
        <v>35430</v>
      </c>
      <c r="K41" s="62">
        <v>36891</v>
      </c>
      <c r="L41">
        <v>205</v>
      </c>
      <c r="M41" t="s">
        <v>51</v>
      </c>
      <c r="N41">
        <v>2189</v>
      </c>
    </row>
    <row r="42" spans="2:14" s="2" customFormat="1" ht="12.75">
      <c r="B42">
        <v>110269801</v>
      </c>
      <c r="C42">
        <v>1</v>
      </c>
      <c r="D42" t="s">
        <v>64</v>
      </c>
      <c r="E42">
        <v>167</v>
      </c>
      <c r="F42">
        <v>2170.1</v>
      </c>
      <c r="G42">
        <v>26007.2</v>
      </c>
      <c r="H42">
        <v>2600.7</v>
      </c>
      <c r="I42" s="62">
        <v>36327</v>
      </c>
      <c r="J42" s="62">
        <v>36891</v>
      </c>
      <c r="K42" s="62">
        <v>36891</v>
      </c>
      <c r="L42">
        <v>205</v>
      </c>
      <c r="M42" t="s">
        <v>51</v>
      </c>
      <c r="N42">
        <v>564</v>
      </c>
    </row>
    <row r="43" spans="2:14" s="2" customFormat="1" ht="12.75">
      <c r="B43">
        <v>110149701</v>
      </c>
      <c r="C43">
        <v>1</v>
      </c>
      <c r="D43" t="s">
        <v>65</v>
      </c>
      <c r="E43">
        <v>150.1</v>
      </c>
      <c r="F43">
        <v>1116.7</v>
      </c>
      <c r="G43">
        <v>38558.5</v>
      </c>
      <c r="H43">
        <v>19091.72</v>
      </c>
      <c r="I43" s="62">
        <v>35759</v>
      </c>
      <c r="J43" s="62">
        <v>36525</v>
      </c>
      <c r="K43" s="62">
        <v>36891</v>
      </c>
      <c r="L43">
        <v>205</v>
      </c>
      <c r="M43" t="s">
        <v>51</v>
      </c>
      <c r="N43">
        <v>1132</v>
      </c>
    </row>
    <row r="44" spans="2:14" s="2" customFormat="1" ht="12.75">
      <c r="B44">
        <v>110129701</v>
      </c>
      <c r="C44">
        <v>1</v>
      </c>
      <c r="D44" t="s">
        <v>66</v>
      </c>
      <c r="E44">
        <v>109</v>
      </c>
      <c r="F44">
        <v>633.5</v>
      </c>
      <c r="G44">
        <v>52387.2</v>
      </c>
      <c r="H44">
        <v>52387.2</v>
      </c>
      <c r="I44" s="62">
        <v>35751</v>
      </c>
      <c r="J44" s="62">
        <v>36525</v>
      </c>
      <c r="K44" s="62">
        <v>36891</v>
      </c>
      <c r="L44">
        <v>205</v>
      </c>
      <c r="M44" t="s">
        <v>57</v>
      </c>
      <c r="N44">
        <v>1140</v>
      </c>
    </row>
    <row r="45" spans="2:14" s="2" customFormat="1" ht="12.75">
      <c r="B45">
        <v>110259801</v>
      </c>
      <c r="C45">
        <v>1</v>
      </c>
      <c r="D45" t="s">
        <v>67</v>
      </c>
      <c r="E45">
        <v>95</v>
      </c>
      <c r="F45">
        <v>1320.9</v>
      </c>
      <c r="G45">
        <v>22619.8</v>
      </c>
      <c r="H45">
        <v>16964.85</v>
      </c>
      <c r="I45" s="62">
        <v>36157</v>
      </c>
      <c r="J45" s="62">
        <v>36891</v>
      </c>
      <c r="K45" s="62">
        <v>36891</v>
      </c>
      <c r="L45">
        <v>205</v>
      </c>
      <c r="M45" t="s">
        <v>48</v>
      </c>
      <c r="N45">
        <v>734</v>
      </c>
    </row>
    <row r="46" spans="2:14" s="2" customFormat="1" ht="12.75">
      <c r="B46">
        <v>110039701</v>
      </c>
      <c r="C46">
        <v>1</v>
      </c>
      <c r="D46" t="s">
        <v>68</v>
      </c>
      <c r="E46">
        <v>148</v>
      </c>
      <c r="F46">
        <v>3078.8</v>
      </c>
      <c r="G46">
        <v>165409.87</v>
      </c>
      <c r="H46">
        <v>107638.03</v>
      </c>
      <c r="I46" s="62">
        <v>35554</v>
      </c>
      <c r="J46" s="62">
        <v>36250</v>
      </c>
      <c r="K46" s="62">
        <v>36981</v>
      </c>
      <c r="L46">
        <v>295</v>
      </c>
      <c r="M46" t="s">
        <v>69</v>
      </c>
      <c r="N46">
        <v>1427</v>
      </c>
    </row>
    <row r="47" spans="2:14" s="2" customFormat="1" ht="12.75">
      <c r="B47">
        <v>110119601</v>
      </c>
      <c r="C47">
        <v>2</v>
      </c>
      <c r="D47" t="s">
        <v>70</v>
      </c>
      <c r="E47">
        <v>155</v>
      </c>
      <c r="F47">
        <v>1130.1</v>
      </c>
      <c r="G47">
        <v>95625.22</v>
      </c>
      <c r="H47">
        <v>95625.22</v>
      </c>
      <c r="I47" s="62">
        <v>35488</v>
      </c>
      <c r="J47" s="62">
        <v>36250</v>
      </c>
      <c r="K47" s="62">
        <v>36981</v>
      </c>
      <c r="L47">
        <v>295</v>
      </c>
      <c r="M47" t="s">
        <v>57</v>
      </c>
      <c r="N47">
        <v>1493</v>
      </c>
    </row>
    <row r="48" spans="2:14" s="2" customFormat="1" ht="12.75">
      <c r="B48">
        <v>110029801</v>
      </c>
      <c r="C48">
        <v>1</v>
      </c>
      <c r="D48" t="s">
        <v>71</v>
      </c>
      <c r="E48">
        <v>253.8</v>
      </c>
      <c r="F48">
        <v>1847.7</v>
      </c>
      <c r="G48">
        <v>76226.38</v>
      </c>
      <c r="H48">
        <v>50209.43</v>
      </c>
      <c r="I48" s="62">
        <v>35853</v>
      </c>
      <c r="J48" s="62">
        <v>36616</v>
      </c>
      <c r="K48" s="62">
        <v>36981</v>
      </c>
      <c r="L48">
        <v>295</v>
      </c>
      <c r="M48" t="s">
        <v>46</v>
      </c>
      <c r="N48">
        <v>1128</v>
      </c>
    </row>
    <row r="49" spans="2:14" s="2" customFormat="1" ht="12.75">
      <c r="B49">
        <v>110059801</v>
      </c>
      <c r="C49">
        <v>1</v>
      </c>
      <c r="D49" t="s">
        <v>72</v>
      </c>
      <c r="E49">
        <v>84</v>
      </c>
      <c r="F49">
        <v>646.3</v>
      </c>
      <c r="G49">
        <v>19573.01</v>
      </c>
      <c r="H49">
        <v>10771.83</v>
      </c>
      <c r="I49" s="62">
        <v>35851</v>
      </c>
      <c r="J49" s="62">
        <v>36616</v>
      </c>
      <c r="K49" s="62">
        <v>36981</v>
      </c>
      <c r="L49">
        <v>295</v>
      </c>
      <c r="M49" t="s">
        <v>48</v>
      </c>
      <c r="N49">
        <v>1130</v>
      </c>
    </row>
    <row r="50" spans="2:14" s="2" customFormat="1" ht="12.75">
      <c r="B50">
        <v>110169701</v>
      </c>
      <c r="C50">
        <v>1</v>
      </c>
      <c r="D50" t="s">
        <v>73</v>
      </c>
      <c r="E50">
        <v>206</v>
      </c>
      <c r="F50">
        <v>1651.5</v>
      </c>
      <c r="G50">
        <v>50018.1</v>
      </c>
      <c r="H50">
        <v>12504.53</v>
      </c>
      <c r="I50" s="62">
        <v>35859</v>
      </c>
      <c r="J50" s="62">
        <v>36616</v>
      </c>
      <c r="K50" s="62">
        <v>36981</v>
      </c>
      <c r="L50">
        <v>295</v>
      </c>
      <c r="M50" t="s">
        <v>46</v>
      </c>
      <c r="N50">
        <v>1122</v>
      </c>
    </row>
    <row r="51" spans="2:14" s="2" customFormat="1" ht="12.75">
      <c r="B51">
        <v>110139801</v>
      </c>
      <c r="C51">
        <v>1</v>
      </c>
      <c r="D51" t="s">
        <v>74</v>
      </c>
      <c r="E51">
        <v>267</v>
      </c>
      <c r="F51">
        <v>1875.5</v>
      </c>
      <c r="G51">
        <v>58538.32</v>
      </c>
      <c r="H51">
        <v>22244.57</v>
      </c>
      <c r="I51" s="62">
        <v>36283</v>
      </c>
      <c r="J51" s="62">
        <v>37072</v>
      </c>
      <c r="K51" s="62">
        <v>37072</v>
      </c>
      <c r="L51">
        <v>386</v>
      </c>
      <c r="M51" t="s">
        <v>54</v>
      </c>
      <c r="N51">
        <v>789</v>
      </c>
    </row>
    <row r="52" spans="2:14" s="2" customFormat="1" ht="12.75">
      <c r="B52">
        <v>110059901</v>
      </c>
      <c r="C52">
        <v>1</v>
      </c>
      <c r="D52" t="s">
        <v>75</v>
      </c>
      <c r="E52">
        <v>41</v>
      </c>
      <c r="F52">
        <v>396</v>
      </c>
      <c r="G52">
        <v>5653.7</v>
      </c>
      <c r="H52">
        <v>565.37</v>
      </c>
      <c r="I52" s="62">
        <v>36312</v>
      </c>
      <c r="J52" s="62">
        <v>37072</v>
      </c>
      <c r="K52" s="62">
        <v>37072</v>
      </c>
      <c r="L52">
        <v>386</v>
      </c>
      <c r="M52" t="s">
        <v>76</v>
      </c>
      <c r="N52">
        <v>760</v>
      </c>
    </row>
    <row r="53" spans="2:14" s="2" customFormat="1" ht="12.75">
      <c r="B53">
        <v>110039901</v>
      </c>
      <c r="C53">
        <v>1</v>
      </c>
      <c r="D53" t="s">
        <v>77</v>
      </c>
      <c r="E53">
        <v>207</v>
      </c>
      <c r="F53">
        <v>1827.6</v>
      </c>
      <c r="G53">
        <v>188641.41</v>
      </c>
      <c r="H53">
        <v>73570.16</v>
      </c>
      <c r="I53" s="62">
        <v>36327</v>
      </c>
      <c r="J53" s="62">
        <v>37072</v>
      </c>
      <c r="K53" s="62">
        <v>37072</v>
      </c>
      <c r="L53">
        <v>386</v>
      </c>
      <c r="M53" t="s">
        <v>60</v>
      </c>
      <c r="N53">
        <v>745</v>
      </c>
    </row>
    <row r="54" spans="2:14" s="2" customFormat="1" ht="12.75">
      <c r="B54">
        <v>110179801</v>
      </c>
      <c r="C54">
        <v>1</v>
      </c>
      <c r="D54" t="s">
        <v>78</v>
      </c>
      <c r="E54">
        <v>80</v>
      </c>
      <c r="F54">
        <v>394.9</v>
      </c>
      <c r="G54">
        <v>12567.95</v>
      </c>
      <c r="H54">
        <v>12567.95</v>
      </c>
      <c r="I54" s="62">
        <v>36347</v>
      </c>
      <c r="J54" s="62">
        <v>37072</v>
      </c>
      <c r="K54" s="62">
        <v>37072</v>
      </c>
      <c r="L54">
        <v>386</v>
      </c>
      <c r="M54" t="s">
        <v>79</v>
      </c>
      <c r="N54">
        <v>725</v>
      </c>
    </row>
    <row r="55" spans="2:14" s="2" customFormat="1" ht="12.75">
      <c r="B55">
        <v>110029901</v>
      </c>
      <c r="C55">
        <v>1</v>
      </c>
      <c r="D55" t="s">
        <v>80</v>
      </c>
      <c r="E55">
        <v>147</v>
      </c>
      <c r="F55">
        <v>2049.1</v>
      </c>
      <c r="G55">
        <v>111779.23</v>
      </c>
      <c r="H55">
        <v>111779.23</v>
      </c>
      <c r="I55" s="62">
        <v>36297</v>
      </c>
      <c r="J55" s="62">
        <v>37072</v>
      </c>
      <c r="K55" s="62">
        <v>37072</v>
      </c>
      <c r="L55">
        <v>386</v>
      </c>
      <c r="M55" t="s">
        <v>81</v>
      </c>
      <c r="N55">
        <v>775</v>
      </c>
    </row>
    <row r="56" spans="2:14" s="2" customFormat="1" ht="12.75">
      <c r="B56">
        <v>110019901</v>
      </c>
      <c r="C56">
        <v>1</v>
      </c>
      <c r="D56" t="s">
        <v>82</v>
      </c>
      <c r="E56">
        <v>211</v>
      </c>
      <c r="F56">
        <v>1438.3</v>
      </c>
      <c r="G56">
        <v>38549.58</v>
      </c>
      <c r="H56">
        <v>3854.96</v>
      </c>
      <c r="I56" s="62">
        <v>36276</v>
      </c>
      <c r="J56" s="62">
        <v>37072</v>
      </c>
      <c r="K56" s="62">
        <v>37072</v>
      </c>
      <c r="L56">
        <v>386</v>
      </c>
      <c r="M56" t="s">
        <v>57</v>
      </c>
      <c r="N56">
        <v>796</v>
      </c>
    </row>
    <row r="57" spans="2:14" s="2" customFormat="1" ht="12.75">
      <c r="B57">
        <v>110079901</v>
      </c>
      <c r="C57">
        <v>1</v>
      </c>
      <c r="D57" t="s">
        <v>83</v>
      </c>
      <c r="E57">
        <v>95</v>
      </c>
      <c r="F57">
        <v>1661.8</v>
      </c>
      <c r="G57">
        <v>39437.91</v>
      </c>
      <c r="H57">
        <v>39437.9</v>
      </c>
      <c r="I57" s="62">
        <v>36417</v>
      </c>
      <c r="J57" s="62">
        <v>37072</v>
      </c>
      <c r="K57" s="62">
        <v>37072</v>
      </c>
      <c r="L57">
        <v>386</v>
      </c>
      <c r="M57" t="s">
        <v>84</v>
      </c>
      <c r="N57">
        <v>655</v>
      </c>
    </row>
    <row r="58" spans="2:14" s="2" customFormat="1" ht="12.75">
      <c r="B58">
        <v>110149801</v>
      </c>
      <c r="C58">
        <v>1</v>
      </c>
      <c r="D58" t="s">
        <v>50</v>
      </c>
      <c r="E58">
        <v>92</v>
      </c>
      <c r="F58">
        <v>476.6</v>
      </c>
      <c r="G58">
        <v>20275.2</v>
      </c>
      <c r="H58">
        <v>11151.36</v>
      </c>
      <c r="I58" s="62">
        <v>36047</v>
      </c>
      <c r="J58" s="62">
        <v>36707</v>
      </c>
      <c r="K58" s="62">
        <v>37072</v>
      </c>
      <c r="L58">
        <v>386</v>
      </c>
      <c r="M58" t="s">
        <v>51</v>
      </c>
      <c r="N58">
        <v>1025</v>
      </c>
    </row>
    <row r="59" spans="2:14" s="2" customFormat="1" ht="12.75">
      <c r="B59">
        <v>110179901</v>
      </c>
      <c r="C59">
        <v>1</v>
      </c>
      <c r="D59" t="s">
        <v>85</v>
      </c>
      <c r="E59">
        <v>213</v>
      </c>
      <c r="F59">
        <v>1209</v>
      </c>
      <c r="G59">
        <v>122949.1</v>
      </c>
      <c r="H59">
        <v>60245.07</v>
      </c>
      <c r="I59" s="62">
        <v>36432</v>
      </c>
      <c r="J59" s="62">
        <v>37164</v>
      </c>
      <c r="K59" s="62">
        <v>37164</v>
      </c>
      <c r="L59">
        <v>478</v>
      </c>
      <c r="M59" t="s">
        <v>60</v>
      </c>
      <c r="N59">
        <v>732</v>
      </c>
    </row>
    <row r="60" spans="2:14" s="2" customFormat="1" ht="12.75">
      <c r="B60">
        <v>110209901</v>
      </c>
      <c r="C60">
        <v>1</v>
      </c>
      <c r="D60" t="s">
        <v>86</v>
      </c>
      <c r="E60">
        <v>189</v>
      </c>
      <c r="F60">
        <v>5109.4</v>
      </c>
      <c r="G60">
        <v>150333.98</v>
      </c>
      <c r="H60">
        <v>15033.39</v>
      </c>
      <c r="I60" s="62">
        <v>36388</v>
      </c>
      <c r="J60" s="62">
        <v>37164</v>
      </c>
      <c r="K60" s="62">
        <v>37164</v>
      </c>
      <c r="L60">
        <v>478</v>
      </c>
      <c r="M60" t="s">
        <v>84</v>
      </c>
      <c r="N60">
        <v>776</v>
      </c>
    </row>
    <row r="61" spans="2:14" s="2" customFormat="1" ht="12.75">
      <c r="B61">
        <v>110219901</v>
      </c>
      <c r="C61">
        <v>1</v>
      </c>
      <c r="D61" t="s">
        <v>87</v>
      </c>
      <c r="E61">
        <v>50</v>
      </c>
      <c r="F61">
        <v>303.4</v>
      </c>
      <c r="G61">
        <v>4121.89</v>
      </c>
      <c r="H61">
        <v>1475.63</v>
      </c>
      <c r="I61" s="62">
        <v>36581</v>
      </c>
      <c r="J61" s="62">
        <v>37164</v>
      </c>
      <c r="K61" s="62">
        <v>37164</v>
      </c>
      <c r="L61">
        <v>478</v>
      </c>
      <c r="M61" t="s">
        <v>88</v>
      </c>
      <c r="N61">
        <v>583</v>
      </c>
    </row>
    <row r="62" spans="2:14" s="2" customFormat="1" ht="12.75">
      <c r="B62">
        <v>110169901</v>
      </c>
      <c r="C62">
        <v>1</v>
      </c>
      <c r="D62" t="s">
        <v>89</v>
      </c>
      <c r="E62">
        <v>318</v>
      </c>
      <c r="F62">
        <v>1927</v>
      </c>
      <c r="G62">
        <v>219229.1</v>
      </c>
      <c r="H62">
        <v>105229.97</v>
      </c>
      <c r="I62" s="62">
        <v>36406</v>
      </c>
      <c r="J62" s="62">
        <v>37164</v>
      </c>
      <c r="K62" s="62">
        <v>37164</v>
      </c>
      <c r="L62">
        <v>478</v>
      </c>
      <c r="M62" t="s">
        <v>79</v>
      </c>
      <c r="N62">
        <v>758</v>
      </c>
    </row>
    <row r="63" spans="2:14" s="2" customFormat="1" ht="12.75">
      <c r="B63">
        <v>110139901</v>
      </c>
      <c r="C63">
        <v>1</v>
      </c>
      <c r="D63" t="s">
        <v>90</v>
      </c>
      <c r="E63">
        <v>144</v>
      </c>
      <c r="F63">
        <v>634.8</v>
      </c>
      <c r="G63">
        <v>16154.2</v>
      </c>
      <c r="H63">
        <v>13407.97</v>
      </c>
      <c r="I63" s="62">
        <v>36441</v>
      </c>
      <c r="J63" s="62">
        <v>37164</v>
      </c>
      <c r="K63" s="62">
        <v>37164</v>
      </c>
      <c r="L63">
        <v>478</v>
      </c>
      <c r="M63" t="s">
        <v>57</v>
      </c>
      <c r="N63">
        <v>723</v>
      </c>
    </row>
    <row r="64" spans="2:14" s="2" customFormat="1" ht="12.75">
      <c r="B64">
        <v>110159901</v>
      </c>
      <c r="C64">
        <v>1</v>
      </c>
      <c r="D64" t="s">
        <v>91</v>
      </c>
      <c r="E64">
        <v>241</v>
      </c>
      <c r="F64">
        <v>2335.5</v>
      </c>
      <c r="G64">
        <v>88781.3</v>
      </c>
      <c r="H64">
        <v>8878.13</v>
      </c>
      <c r="I64" s="62">
        <v>36580</v>
      </c>
      <c r="J64" s="62">
        <v>37256</v>
      </c>
      <c r="K64" s="62">
        <v>37256</v>
      </c>
      <c r="L64">
        <v>570</v>
      </c>
      <c r="M64" t="s">
        <v>46</v>
      </c>
      <c r="N64">
        <v>676</v>
      </c>
    </row>
    <row r="65" spans="2:14" s="2" customFormat="1" ht="12.75">
      <c r="B65">
        <v>110099901</v>
      </c>
      <c r="C65">
        <v>1</v>
      </c>
      <c r="D65" t="s">
        <v>92</v>
      </c>
      <c r="E65">
        <v>241</v>
      </c>
      <c r="F65">
        <v>892.3</v>
      </c>
      <c r="G65">
        <v>54074.56</v>
      </c>
      <c r="H65">
        <v>5343.99</v>
      </c>
      <c r="I65" s="62">
        <v>36530</v>
      </c>
      <c r="J65" s="62">
        <v>37256</v>
      </c>
      <c r="K65" s="62">
        <v>37256</v>
      </c>
      <c r="L65">
        <v>570</v>
      </c>
      <c r="M65" t="s">
        <v>93</v>
      </c>
      <c r="N65">
        <v>726</v>
      </c>
    </row>
    <row r="66" spans="2:14" s="2" customFormat="1" ht="12.75">
      <c r="B66">
        <v>110119901</v>
      </c>
      <c r="C66">
        <v>1</v>
      </c>
      <c r="D66" t="s">
        <v>94</v>
      </c>
      <c r="E66">
        <v>175</v>
      </c>
      <c r="F66">
        <v>804.4</v>
      </c>
      <c r="G66">
        <v>73215.8</v>
      </c>
      <c r="H66">
        <v>7321.58</v>
      </c>
      <c r="I66" s="62">
        <v>36545</v>
      </c>
      <c r="J66" s="62">
        <v>37256</v>
      </c>
      <c r="K66" s="62">
        <v>37256</v>
      </c>
      <c r="L66">
        <v>570</v>
      </c>
      <c r="M66" t="s">
        <v>79</v>
      </c>
      <c r="N66">
        <v>711</v>
      </c>
    </row>
    <row r="67" spans="2:14" s="2" customFormat="1" ht="12.75">
      <c r="B67">
        <v>110149901</v>
      </c>
      <c r="C67">
        <v>1</v>
      </c>
      <c r="D67" t="s">
        <v>95</v>
      </c>
      <c r="E67">
        <v>167</v>
      </c>
      <c r="F67">
        <v>1523.6</v>
      </c>
      <c r="G67">
        <v>32366.2</v>
      </c>
      <c r="H67">
        <v>3236.62</v>
      </c>
      <c r="I67" s="62">
        <v>36502</v>
      </c>
      <c r="J67" s="62">
        <v>37256</v>
      </c>
      <c r="K67" s="62">
        <v>37256</v>
      </c>
      <c r="L67">
        <v>570</v>
      </c>
      <c r="M67" t="s">
        <v>57</v>
      </c>
      <c r="N67">
        <v>754</v>
      </c>
    </row>
    <row r="68" spans="2:14" s="2" customFormat="1" ht="12.75">
      <c r="B68">
        <v>110239901</v>
      </c>
      <c r="C68">
        <v>1</v>
      </c>
      <c r="D68" t="s">
        <v>96</v>
      </c>
      <c r="E68">
        <v>159</v>
      </c>
      <c r="F68">
        <v>941.9</v>
      </c>
      <c r="G68">
        <v>82332.9</v>
      </c>
      <c r="H68">
        <v>8233.29</v>
      </c>
      <c r="I68" s="62">
        <v>36515</v>
      </c>
      <c r="J68" s="62">
        <v>37256</v>
      </c>
      <c r="K68" s="62">
        <v>37256</v>
      </c>
      <c r="L68">
        <v>570</v>
      </c>
      <c r="M68" t="s">
        <v>57</v>
      </c>
      <c r="N68">
        <v>741</v>
      </c>
    </row>
    <row r="69" spans="2:14" s="2" customFormat="1" ht="12.75">
      <c r="B69">
        <v>110189901</v>
      </c>
      <c r="C69">
        <v>1</v>
      </c>
      <c r="D69" t="s">
        <v>97</v>
      </c>
      <c r="E69">
        <v>200</v>
      </c>
      <c r="F69">
        <v>1158.7</v>
      </c>
      <c r="G69">
        <v>90462.5</v>
      </c>
      <c r="H69">
        <v>9046.25</v>
      </c>
      <c r="I69" s="62">
        <v>36455</v>
      </c>
      <c r="J69" s="62">
        <v>37256</v>
      </c>
      <c r="K69" s="62">
        <v>37256</v>
      </c>
      <c r="L69">
        <v>570</v>
      </c>
      <c r="M69" t="s">
        <v>57</v>
      </c>
      <c r="N69">
        <v>801</v>
      </c>
    </row>
    <row r="70" spans="2:14" s="2" customFormat="1" ht="12.75">
      <c r="B70">
        <v>110259901</v>
      </c>
      <c r="C70">
        <v>1</v>
      </c>
      <c r="D70" t="s">
        <v>98</v>
      </c>
      <c r="E70">
        <v>145</v>
      </c>
      <c r="F70">
        <v>720.8</v>
      </c>
      <c r="G70">
        <v>113365.5</v>
      </c>
      <c r="H70">
        <v>88425.09</v>
      </c>
      <c r="I70" s="62">
        <v>36529</v>
      </c>
      <c r="J70" s="62">
        <v>37256</v>
      </c>
      <c r="K70" s="62">
        <v>37256</v>
      </c>
      <c r="L70">
        <v>570</v>
      </c>
      <c r="M70" t="s">
        <v>79</v>
      </c>
      <c r="N70">
        <v>727</v>
      </c>
    </row>
    <row r="71" spans="2:14" s="2" customFormat="1" ht="12.75">
      <c r="B71">
        <v>110129901</v>
      </c>
      <c r="C71">
        <v>1</v>
      </c>
      <c r="D71" t="s">
        <v>99</v>
      </c>
      <c r="E71">
        <v>209</v>
      </c>
      <c r="F71">
        <v>1871.7</v>
      </c>
      <c r="G71">
        <v>37544.67</v>
      </c>
      <c r="H71">
        <v>3754.47</v>
      </c>
      <c r="I71" s="62">
        <v>36580</v>
      </c>
      <c r="J71" s="62">
        <v>37256</v>
      </c>
      <c r="K71" s="62">
        <v>37256</v>
      </c>
      <c r="L71">
        <v>570</v>
      </c>
      <c r="M71" t="s">
        <v>46</v>
      </c>
      <c r="N71">
        <v>676</v>
      </c>
    </row>
    <row r="72" spans="2:14" s="2" customFormat="1" ht="12.75">
      <c r="B72">
        <v>110269901</v>
      </c>
      <c r="C72">
        <v>1</v>
      </c>
      <c r="D72" t="s">
        <v>100</v>
      </c>
      <c r="E72">
        <v>204</v>
      </c>
      <c r="F72">
        <v>1380.4</v>
      </c>
      <c r="G72">
        <v>224164.7</v>
      </c>
      <c r="H72">
        <v>22416.47</v>
      </c>
      <c r="I72" s="62">
        <v>36511</v>
      </c>
      <c r="J72" s="62">
        <v>37256</v>
      </c>
      <c r="K72" s="62">
        <v>37256</v>
      </c>
      <c r="L72">
        <v>570</v>
      </c>
      <c r="M72" t="s">
        <v>57</v>
      </c>
      <c r="N72">
        <v>745</v>
      </c>
    </row>
    <row r="73" spans="2:14" s="2" customFormat="1" ht="12.75">
      <c r="B73">
        <v>110279901</v>
      </c>
      <c r="C73">
        <v>1</v>
      </c>
      <c r="D73" t="s">
        <v>101</v>
      </c>
      <c r="E73">
        <v>67</v>
      </c>
      <c r="F73">
        <v>746.4</v>
      </c>
      <c r="G73">
        <v>51183.5</v>
      </c>
      <c r="H73">
        <v>5118.35</v>
      </c>
      <c r="I73" s="62">
        <v>36585</v>
      </c>
      <c r="J73" s="62">
        <v>37346</v>
      </c>
      <c r="K73" s="62">
        <v>37346</v>
      </c>
      <c r="L73">
        <v>660</v>
      </c>
      <c r="M73" t="s">
        <v>60</v>
      </c>
      <c r="N73">
        <v>761</v>
      </c>
    </row>
    <row r="74" spans="2:14" s="2" customFormat="1" ht="12.75">
      <c r="B74">
        <v>110010001</v>
      </c>
      <c r="C74">
        <v>1</v>
      </c>
      <c r="D74" t="s">
        <v>102</v>
      </c>
      <c r="E74">
        <v>124</v>
      </c>
      <c r="F74">
        <v>701.6</v>
      </c>
      <c r="G74">
        <v>165980.28</v>
      </c>
      <c r="H74">
        <v>16598.03</v>
      </c>
      <c r="I74" s="62">
        <v>36585</v>
      </c>
      <c r="J74" s="62">
        <v>37346</v>
      </c>
      <c r="K74" s="62">
        <v>37346</v>
      </c>
      <c r="L74">
        <v>660</v>
      </c>
      <c r="M74" t="s">
        <v>79</v>
      </c>
      <c r="N74">
        <v>761</v>
      </c>
    </row>
    <row r="75" spans="2:18" s="2" customFormat="1" ht="12.75">
      <c r="B75">
        <v>110030001</v>
      </c>
      <c r="C75">
        <v>1</v>
      </c>
      <c r="D75" t="s">
        <v>105</v>
      </c>
      <c r="E75">
        <v>50</v>
      </c>
      <c r="F75">
        <v>261.3</v>
      </c>
      <c r="G75">
        <v>12841.7</v>
      </c>
      <c r="H75">
        <v>1284.17</v>
      </c>
      <c r="I75" s="62">
        <v>36713</v>
      </c>
      <c r="J75" s="62">
        <v>37437</v>
      </c>
      <c r="K75" s="62">
        <v>37437</v>
      </c>
      <c r="L75">
        <v>751</v>
      </c>
      <c r="M75" t="s">
        <v>79</v>
      </c>
      <c r="N75">
        <v>724</v>
      </c>
      <c r="O75" s="50"/>
      <c r="P75" s="50"/>
      <c r="Q75" s="50"/>
      <c r="R75" s="50"/>
    </row>
    <row r="76" spans="2:18" s="2" customFormat="1" ht="12.75">
      <c r="B76">
        <v>110060001</v>
      </c>
      <c r="C76">
        <v>1</v>
      </c>
      <c r="D76" t="s">
        <v>106</v>
      </c>
      <c r="E76">
        <v>107</v>
      </c>
      <c r="F76">
        <v>607.3</v>
      </c>
      <c r="G76">
        <v>78830</v>
      </c>
      <c r="H76">
        <v>7883</v>
      </c>
      <c r="I76" s="62">
        <v>36718</v>
      </c>
      <c r="J76" s="62">
        <v>37437</v>
      </c>
      <c r="K76" s="62">
        <v>37437</v>
      </c>
      <c r="L76">
        <v>751</v>
      </c>
      <c r="M76" t="s">
        <v>107</v>
      </c>
      <c r="N76">
        <v>719</v>
      </c>
      <c r="O76" s="50"/>
      <c r="P76" s="50"/>
      <c r="Q76" s="50"/>
      <c r="R76" s="50"/>
    </row>
    <row r="77" spans="2:18" s="2" customFormat="1" ht="11.25">
      <c r="B77" s="60"/>
      <c r="C77" s="48"/>
      <c r="D77" s="48"/>
      <c r="E77" s="1"/>
      <c r="F77" s="1"/>
      <c r="G77" s="39"/>
      <c r="H77" s="39"/>
      <c r="I77" s="49"/>
      <c r="J77" s="49"/>
      <c r="K77" s="49"/>
      <c r="L77" s="31"/>
      <c r="M77" s="31"/>
      <c r="N77" s="50"/>
      <c r="O77" s="50"/>
      <c r="P77" s="50"/>
      <c r="Q77" s="50"/>
      <c r="R77" s="50"/>
    </row>
    <row r="78" spans="2:18" s="2" customFormat="1" ht="11.25">
      <c r="B78" s="60"/>
      <c r="C78" s="48"/>
      <c r="D78" s="48"/>
      <c r="E78" s="1"/>
      <c r="F78" s="1"/>
      <c r="G78" s="39"/>
      <c r="H78" s="39"/>
      <c r="I78" s="49"/>
      <c r="J78" s="49"/>
      <c r="K78" s="49"/>
      <c r="L78" s="31"/>
      <c r="M78" s="31"/>
      <c r="N78" s="50"/>
      <c r="O78" s="50"/>
      <c r="P78" s="50"/>
      <c r="Q78" s="50"/>
      <c r="R78" s="50"/>
    </row>
    <row r="79" spans="2:18" s="2" customFormat="1" ht="11.25">
      <c r="B79" s="60"/>
      <c r="C79" s="48"/>
      <c r="D79" s="48"/>
      <c r="E79" s="1"/>
      <c r="F79" s="1"/>
      <c r="G79" s="39"/>
      <c r="H79" s="39"/>
      <c r="I79" s="49"/>
      <c r="J79" s="49"/>
      <c r="K79" s="49"/>
      <c r="L79" s="31"/>
      <c r="M79" s="31"/>
      <c r="N79" s="50"/>
      <c r="O79" s="50"/>
      <c r="P79" s="50"/>
      <c r="Q79" s="50"/>
      <c r="R79" s="50"/>
    </row>
    <row r="80" spans="2:18" s="2" customFormat="1" ht="11.25">
      <c r="B80" s="60"/>
      <c r="C80" s="48"/>
      <c r="D80" s="48"/>
      <c r="E80" s="1"/>
      <c r="F80" s="1"/>
      <c r="G80" s="39"/>
      <c r="H80" s="39"/>
      <c r="I80" s="49"/>
      <c r="J80" s="49"/>
      <c r="K80" s="49"/>
      <c r="L80" s="31"/>
      <c r="M80" s="31"/>
      <c r="N80" s="50"/>
      <c r="O80" s="50"/>
      <c r="P80" s="50"/>
      <c r="Q80" s="50"/>
      <c r="R80" s="50"/>
    </row>
    <row r="81" spans="2:18" s="2" customFormat="1" ht="11.25">
      <c r="B81" s="60"/>
      <c r="C81" s="48"/>
      <c r="D81" s="48"/>
      <c r="E81" s="1"/>
      <c r="F81" s="1"/>
      <c r="G81" s="39"/>
      <c r="H81" s="39"/>
      <c r="I81" s="49"/>
      <c r="J81" s="49"/>
      <c r="K81" s="49"/>
      <c r="L81" s="31"/>
      <c r="M81" s="31"/>
      <c r="N81" s="50"/>
      <c r="O81" s="50"/>
      <c r="P81" s="50"/>
      <c r="Q81" s="50"/>
      <c r="R81" s="50"/>
    </row>
    <row r="82" spans="2:18" s="2" customFormat="1" ht="11.25">
      <c r="B82" s="60"/>
      <c r="C82" s="48"/>
      <c r="D82" s="48"/>
      <c r="E82" s="1"/>
      <c r="F82" s="1"/>
      <c r="G82" s="39"/>
      <c r="H82" s="39"/>
      <c r="I82" s="49"/>
      <c r="J82" s="49"/>
      <c r="K82" s="49"/>
      <c r="L82" s="31"/>
      <c r="M82" s="31"/>
      <c r="N82" s="50"/>
      <c r="O82" s="50"/>
      <c r="P82" s="50"/>
      <c r="Q82" s="50"/>
      <c r="R82" s="50"/>
    </row>
    <row r="83" spans="2:18" s="2" customFormat="1" ht="11.25">
      <c r="B83" s="60"/>
      <c r="C83" s="48"/>
      <c r="D83" s="48"/>
      <c r="E83" s="1"/>
      <c r="F83" s="1"/>
      <c r="G83" s="39"/>
      <c r="H83" s="39"/>
      <c r="I83" s="49"/>
      <c r="J83" s="49"/>
      <c r="K83" s="49"/>
      <c r="L83" s="31"/>
      <c r="M83" s="31"/>
      <c r="N83" s="50"/>
      <c r="O83" s="50"/>
      <c r="P83" s="50"/>
      <c r="Q83" s="50"/>
      <c r="R83" s="50"/>
    </row>
    <row r="84" spans="2:18" s="2" customFormat="1" ht="11.25">
      <c r="B84" s="60"/>
      <c r="C84" s="48"/>
      <c r="D84" s="48"/>
      <c r="E84" s="1"/>
      <c r="F84" s="1"/>
      <c r="G84" s="39"/>
      <c r="H84" s="39"/>
      <c r="I84" s="49"/>
      <c r="J84" s="49"/>
      <c r="K84" s="49"/>
      <c r="L84" s="31"/>
      <c r="M84" s="31"/>
      <c r="N84" s="50"/>
      <c r="O84" s="50"/>
      <c r="P84" s="50"/>
      <c r="Q84" s="50"/>
      <c r="R84" s="50"/>
    </row>
    <row r="85" spans="2:18" s="2" customFormat="1" ht="11.25">
      <c r="B85" s="60"/>
      <c r="C85" s="48"/>
      <c r="D85" s="48"/>
      <c r="E85" s="1"/>
      <c r="F85" s="1"/>
      <c r="G85" s="39"/>
      <c r="H85" s="39"/>
      <c r="I85" s="49"/>
      <c r="J85" s="49"/>
      <c r="K85" s="49"/>
      <c r="L85" s="31"/>
      <c r="M85" s="31"/>
      <c r="N85" s="50"/>
      <c r="O85" s="50"/>
      <c r="P85" s="50"/>
      <c r="Q85" s="50"/>
      <c r="R85" s="50"/>
    </row>
    <row r="86" spans="2:18" s="2" customFormat="1" ht="11.25">
      <c r="B86" s="60"/>
      <c r="C86" s="48"/>
      <c r="D86" s="48"/>
      <c r="E86" s="1"/>
      <c r="F86" s="1"/>
      <c r="G86" s="39"/>
      <c r="H86" s="39"/>
      <c r="I86" s="49"/>
      <c r="J86" s="49"/>
      <c r="K86" s="49"/>
      <c r="L86" s="31"/>
      <c r="M86" s="31"/>
      <c r="N86" s="50"/>
      <c r="O86" s="50"/>
      <c r="P86" s="50"/>
      <c r="Q86" s="50"/>
      <c r="R86" s="50"/>
    </row>
    <row r="87" spans="2:18" s="2" customFormat="1" ht="11.25">
      <c r="B87" s="60"/>
      <c r="C87" s="48"/>
      <c r="D87" s="48"/>
      <c r="E87" s="1"/>
      <c r="F87" s="1"/>
      <c r="G87" s="39"/>
      <c r="H87" s="39"/>
      <c r="I87" s="49"/>
      <c r="J87" s="49"/>
      <c r="K87" s="49"/>
      <c r="L87" s="31"/>
      <c r="M87" s="31"/>
      <c r="N87" s="50"/>
      <c r="O87" s="50"/>
      <c r="P87" s="50"/>
      <c r="Q87" s="50"/>
      <c r="R87" s="50"/>
    </row>
    <row r="88" spans="2:18" s="2" customFormat="1" ht="11.25">
      <c r="B88" s="60"/>
      <c r="C88" s="48"/>
      <c r="D88" s="48"/>
      <c r="E88" s="1"/>
      <c r="F88" s="1"/>
      <c r="G88" s="39"/>
      <c r="H88" s="39"/>
      <c r="I88" s="49"/>
      <c r="J88" s="49"/>
      <c r="K88" s="49"/>
      <c r="L88" s="31"/>
      <c r="M88" s="31"/>
      <c r="N88" s="50"/>
      <c r="O88" s="50"/>
      <c r="P88" s="50"/>
      <c r="Q88" s="50"/>
      <c r="R88" s="50"/>
    </row>
    <row r="89" spans="2:18" s="2" customFormat="1" ht="11.25">
      <c r="B89" s="60"/>
      <c r="C89" s="48"/>
      <c r="D89" s="48"/>
      <c r="E89" s="1"/>
      <c r="F89" s="1"/>
      <c r="G89" s="39"/>
      <c r="H89" s="39"/>
      <c r="I89" s="49"/>
      <c r="J89" s="49"/>
      <c r="K89" s="49"/>
      <c r="L89" s="31"/>
      <c r="M89" s="31"/>
      <c r="N89" s="50"/>
      <c r="O89" s="50"/>
      <c r="P89" s="50"/>
      <c r="Q89" s="50"/>
      <c r="R89" s="50"/>
    </row>
    <row r="90" spans="2:18" s="2" customFormat="1" ht="11.25">
      <c r="B90" s="60"/>
      <c r="C90" s="48"/>
      <c r="D90" s="48"/>
      <c r="E90" s="1"/>
      <c r="F90" s="1"/>
      <c r="G90" s="39"/>
      <c r="H90" s="39"/>
      <c r="I90" s="49"/>
      <c r="J90" s="49"/>
      <c r="K90" s="49"/>
      <c r="L90" s="31"/>
      <c r="M90" s="31"/>
      <c r="N90" s="50"/>
      <c r="O90" s="50"/>
      <c r="P90" s="50"/>
      <c r="Q90" s="50"/>
      <c r="R90" s="50"/>
    </row>
    <row r="91" spans="2:18" s="2" customFormat="1" ht="11.25">
      <c r="B91" s="60"/>
      <c r="C91" s="48"/>
      <c r="D91" s="48"/>
      <c r="E91" s="1"/>
      <c r="F91" s="1"/>
      <c r="G91" s="39"/>
      <c r="H91" s="39"/>
      <c r="I91" s="49"/>
      <c r="J91" s="49"/>
      <c r="K91" s="49"/>
      <c r="L91" s="31"/>
      <c r="M91" s="31"/>
      <c r="N91" s="50"/>
      <c r="O91" s="50"/>
      <c r="P91" s="50"/>
      <c r="Q91" s="50"/>
      <c r="R91" s="50"/>
    </row>
    <row r="92" spans="2:18" s="2" customFormat="1" ht="11.25">
      <c r="B92" s="60"/>
      <c r="C92" s="48"/>
      <c r="D92" s="48"/>
      <c r="E92" s="1"/>
      <c r="F92" s="1"/>
      <c r="G92" s="39"/>
      <c r="H92" s="39"/>
      <c r="I92" s="49"/>
      <c r="J92" s="49"/>
      <c r="K92" s="49"/>
      <c r="L92" s="31"/>
      <c r="M92" s="31"/>
      <c r="N92" s="50"/>
      <c r="O92" s="50"/>
      <c r="P92" s="50"/>
      <c r="Q92" s="50"/>
      <c r="R92" s="50"/>
    </row>
    <row r="93" spans="2:18" s="2" customFormat="1" ht="11.25">
      <c r="B93" s="60"/>
      <c r="C93" s="48"/>
      <c r="D93" s="48"/>
      <c r="E93" s="1"/>
      <c r="F93" s="1"/>
      <c r="G93" s="39"/>
      <c r="H93" s="39"/>
      <c r="I93" s="49"/>
      <c r="J93" s="49"/>
      <c r="K93" s="49"/>
      <c r="L93" s="31"/>
      <c r="M93" s="31"/>
      <c r="N93" s="50"/>
      <c r="O93" s="50"/>
      <c r="P93" s="50"/>
      <c r="Q93" s="50"/>
      <c r="R93" s="50"/>
    </row>
    <row r="94" spans="2:18" s="2" customFormat="1" ht="11.25">
      <c r="B94" s="60"/>
      <c r="C94" s="48"/>
      <c r="D94" s="48"/>
      <c r="E94" s="1"/>
      <c r="F94" s="1"/>
      <c r="G94" s="39"/>
      <c r="H94" s="39"/>
      <c r="I94" s="49"/>
      <c r="J94" s="49"/>
      <c r="K94" s="49"/>
      <c r="L94" s="31"/>
      <c r="M94" s="31"/>
      <c r="N94" s="50"/>
      <c r="O94" s="50"/>
      <c r="P94" s="50"/>
      <c r="Q94" s="50"/>
      <c r="R94" s="50"/>
    </row>
    <row r="95" spans="2:18" s="2" customFormat="1" ht="11.25">
      <c r="B95" s="60"/>
      <c r="C95" s="48"/>
      <c r="D95" s="48"/>
      <c r="E95" s="1"/>
      <c r="F95" s="1"/>
      <c r="G95" s="39"/>
      <c r="H95" s="39"/>
      <c r="I95" s="49"/>
      <c r="J95" s="49"/>
      <c r="K95" s="49"/>
      <c r="L95" s="31"/>
      <c r="M95" s="31"/>
      <c r="N95" s="50"/>
      <c r="O95" s="50"/>
      <c r="P95" s="50"/>
      <c r="Q95" s="50"/>
      <c r="R95" s="50"/>
    </row>
    <row r="96" spans="2:18" s="2" customFormat="1" ht="11.25">
      <c r="B96" s="60"/>
      <c r="C96" s="48"/>
      <c r="D96" s="48"/>
      <c r="E96" s="1"/>
      <c r="F96" s="1"/>
      <c r="G96" s="39"/>
      <c r="H96" s="39"/>
      <c r="I96" s="49"/>
      <c r="J96" s="49"/>
      <c r="K96" s="49"/>
      <c r="L96" s="31"/>
      <c r="M96" s="31"/>
      <c r="N96" s="50"/>
      <c r="O96" s="50"/>
      <c r="P96" s="50"/>
      <c r="Q96" s="50"/>
      <c r="R96" s="50"/>
    </row>
    <row r="97" spans="2:18" s="2" customFormat="1" ht="11.25">
      <c r="B97" s="60"/>
      <c r="C97" s="48"/>
      <c r="D97" s="48"/>
      <c r="E97" s="1"/>
      <c r="F97" s="1"/>
      <c r="G97" s="39"/>
      <c r="H97" s="39"/>
      <c r="I97" s="49"/>
      <c r="J97" s="49"/>
      <c r="K97" s="49"/>
      <c r="L97" s="31"/>
      <c r="M97" s="31"/>
      <c r="N97" s="50"/>
      <c r="O97" s="50"/>
      <c r="P97" s="50"/>
      <c r="Q97" s="50"/>
      <c r="R97" s="50"/>
    </row>
    <row r="98" spans="2:18" s="2" customFormat="1" ht="11.25">
      <c r="B98" s="60"/>
      <c r="C98" s="48"/>
      <c r="D98" s="48"/>
      <c r="E98" s="1"/>
      <c r="F98" s="1"/>
      <c r="G98" s="39"/>
      <c r="H98" s="39"/>
      <c r="I98" s="49"/>
      <c r="J98" s="49"/>
      <c r="K98" s="49"/>
      <c r="L98" s="31"/>
      <c r="M98" s="31"/>
      <c r="N98" s="50"/>
      <c r="O98" s="50"/>
      <c r="P98" s="50"/>
      <c r="Q98" s="50"/>
      <c r="R98" s="50"/>
    </row>
    <row r="99" spans="2:18" s="2" customFormat="1" ht="11.25">
      <c r="B99" s="60"/>
      <c r="C99" s="48"/>
      <c r="D99" s="48"/>
      <c r="E99" s="1"/>
      <c r="F99" s="1"/>
      <c r="G99" s="39"/>
      <c r="H99" s="39"/>
      <c r="I99" s="49"/>
      <c r="J99" s="49"/>
      <c r="K99" s="49"/>
      <c r="L99" s="31"/>
      <c r="M99" s="31"/>
      <c r="N99" s="50"/>
      <c r="O99" s="50"/>
      <c r="P99" s="50"/>
      <c r="Q99" s="50"/>
      <c r="R99" s="50"/>
    </row>
    <row r="100" spans="2:18" s="2" customFormat="1" ht="11.25">
      <c r="B100" s="60"/>
      <c r="C100" s="48"/>
      <c r="D100" s="48"/>
      <c r="E100" s="1"/>
      <c r="F100" s="1"/>
      <c r="G100" s="39"/>
      <c r="H100" s="39"/>
      <c r="I100" s="49"/>
      <c r="J100" s="49"/>
      <c r="K100" s="49"/>
      <c r="L100" s="31"/>
      <c r="M100" s="31"/>
      <c r="N100" s="50"/>
      <c r="O100" s="50"/>
      <c r="P100" s="50"/>
      <c r="Q100" s="50"/>
      <c r="R100" s="50"/>
    </row>
    <row r="101" spans="2:18" s="2" customFormat="1" ht="11.25">
      <c r="B101" s="60"/>
      <c r="C101" s="48"/>
      <c r="D101" s="48"/>
      <c r="E101" s="1"/>
      <c r="F101" s="1"/>
      <c r="G101" s="39"/>
      <c r="H101" s="39"/>
      <c r="I101" s="49"/>
      <c r="J101" s="49"/>
      <c r="K101" s="49"/>
      <c r="L101" s="31"/>
      <c r="M101" s="31"/>
      <c r="N101" s="50"/>
      <c r="O101" s="50"/>
      <c r="P101" s="50"/>
      <c r="Q101" s="50"/>
      <c r="R101" s="50"/>
    </row>
    <row r="102" spans="2:18" s="2" customFormat="1" ht="11.25">
      <c r="B102" s="60"/>
      <c r="C102" s="48"/>
      <c r="D102" s="48"/>
      <c r="E102" s="1"/>
      <c r="F102" s="1"/>
      <c r="G102" s="39"/>
      <c r="H102" s="39"/>
      <c r="I102" s="49"/>
      <c r="J102" s="49"/>
      <c r="K102" s="49"/>
      <c r="L102" s="31"/>
      <c r="M102" s="31"/>
      <c r="N102" s="50"/>
      <c r="O102" s="50"/>
      <c r="P102" s="50"/>
      <c r="Q102" s="50"/>
      <c r="R102" s="50"/>
    </row>
    <row r="103" spans="2:18" s="2" customFormat="1" ht="11.25">
      <c r="B103" s="60"/>
      <c r="C103" s="48"/>
      <c r="D103" s="48"/>
      <c r="E103" s="1"/>
      <c r="F103" s="1"/>
      <c r="G103" s="39"/>
      <c r="H103" s="39"/>
      <c r="I103" s="49"/>
      <c r="J103" s="49"/>
      <c r="K103" s="49"/>
      <c r="L103" s="31"/>
      <c r="M103" s="31"/>
      <c r="N103" s="50"/>
      <c r="O103" s="50"/>
      <c r="P103" s="50"/>
      <c r="Q103" s="50"/>
      <c r="R103" s="50"/>
    </row>
    <row r="104" spans="2:18" s="2" customFormat="1" ht="11.25">
      <c r="B104" s="60"/>
      <c r="C104" s="48"/>
      <c r="D104" s="48"/>
      <c r="E104" s="1"/>
      <c r="F104" s="1"/>
      <c r="G104" s="39"/>
      <c r="H104" s="39"/>
      <c r="I104" s="49"/>
      <c r="J104" s="49"/>
      <c r="K104" s="49"/>
      <c r="L104" s="31"/>
      <c r="M104" s="31"/>
      <c r="N104" s="50"/>
      <c r="O104" s="50"/>
      <c r="P104" s="50"/>
      <c r="Q104" s="50"/>
      <c r="R104" s="50"/>
    </row>
    <row r="105" spans="2:18" s="2" customFormat="1" ht="11.25">
      <c r="B105" s="60"/>
      <c r="C105" s="48"/>
      <c r="D105" s="48"/>
      <c r="E105" s="1"/>
      <c r="F105" s="1"/>
      <c r="G105" s="39"/>
      <c r="H105" s="39"/>
      <c r="I105" s="49"/>
      <c r="J105" s="49"/>
      <c r="K105" s="49"/>
      <c r="L105" s="31"/>
      <c r="M105" s="31"/>
      <c r="N105" s="50"/>
      <c r="O105" s="50"/>
      <c r="P105" s="50"/>
      <c r="Q105" s="50"/>
      <c r="R105" s="50"/>
    </row>
    <row r="106" spans="2:13" s="2" customFormat="1" ht="11.25">
      <c r="B106" s="60"/>
      <c r="C106" s="48"/>
      <c r="D106" s="48"/>
      <c r="E106" s="1"/>
      <c r="F106" s="1"/>
      <c r="G106" s="39"/>
      <c r="H106" s="39"/>
      <c r="I106" s="49"/>
      <c r="J106" s="49"/>
      <c r="K106" s="49"/>
      <c r="L106" s="5"/>
      <c r="M106" s="48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