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PENGET" sheetId="1" r:id="rId1"/>
  </sheets>
  <definedNames>
    <definedName name="DATABASE">'OPENGET'!$B$30:$N$503</definedName>
  </definedNames>
  <calcPr fullCalcOnLoad="1"/>
</workbook>
</file>

<file path=xl/sharedStrings.xml><?xml version="1.0" encoding="utf-8"?>
<sst xmlns="http://schemas.openxmlformats.org/spreadsheetml/2006/main" count="322" uniqueCount="222">
  <si>
    <t xml:space="preserve">BIEWER SAWMILL                                   </t>
  </si>
  <si>
    <t xml:space="preserve">AJD FOR/PRO                                      </t>
  </si>
  <si>
    <t xml:space="preserve">S.D. WARREN                                      </t>
  </si>
  <si>
    <t xml:space="preserve">PAYLESS AG PRODUCTS                              </t>
  </si>
  <si>
    <t xml:space="preserve">WOODLAND HARVESTING                              </t>
  </si>
  <si>
    <t xml:space="preserve">FRANK FLEES                                      </t>
  </si>
  <si>
    <t xml:space="preserve">BLAKE FOR/PRO                                    </t>
  </si>
  <si>
    <t xml:space="preserve">DAN BUNDY LOGGING, INC.                          </t>
  </si>
  <si>
    <t xml:space="preserve">PINE TECH                                        </t>
  </si>
  <si>
    <t xml:space="preserve">GENTZ FOR/PRO                                    </t>
  </si>
  <si>
    <t xml:space="preserve">MID MICHIGAN LOGGING                             </t>
  </si>
  <si>
    <t xml:space="preserve">BRUCE BUNDY                                      </t>
  </si>
  <si>
    <t xml:space="preserve">MYERS LOGGING                                    </t>
  </si>
  <si>
    <t xml:space="preserve">MUMA C.M. FOR/PRO                                </t>
  </si>
  <si>
    <t xml:space="preserve">OILFIELD ROAD OAK SALE        </t>
  </si>
  <si>
    <t xml:space="preserve">COOK'S FOREST PRODUCTS                           </t>
  </si>
  <si>
    <t xml:space="preserve">SECTION 13 CEDAR SALVAGE      </t>
  </si>
  <si>
    <t xml:space="preserve">JAMES LOBUR                                      </t>
  </si>
  <si>
    <t xml:space="preserve">YELLOW X FIREWOOD             </t>
  </si>
  <si>
    <t xml:space="preserve">CHARLES THOMPSON                                 </t>
  </si>
  <si>
    <t xml:space="preserve">EAGLES ASPEN                  </t>
  </si>
  <si>
    <t xml:space="preserve">TRUCK TRAIL OAK SALVAGE       </t>
  </si>
  <si>
    <t xml:space="preserve">GENE GREEN                                       </t>
  </si>
  <si>
    <t xml:space="preserve">APPLIANCE PINE                </t>
  </si>
  <si>
    <t xml:space="preserve">BLUE LINE HARDWOODS           </t>
  </si>
  <si>
    <t xml:space="preserve">COMP. 96 ASPEN                </t>
  </si>
  <si>
    <t xml:space="preserve">LOW'S FOREST PRODUCTS                            </t>
  </si>
  <si>
    <t xml:space="preserve">FLAT TIRE OAK REMOVAL         </t>
  </si>
  <si>
    <t xml:space="preserve">ROTHING FOR/PRO                                  </t>
  </si>
  <si>
    <t xml:space="preserve">GOOD FRIDAY ASPEN             </t>
  </si>
  <si>
    <t xml:space="preserve">PACKAGING CORP.                                  </t>
  </si>
  <si>
    <t xml:space="preserve">HAMMOCK RED PINE              </t>
  </si>
  <si>
    <t xml:space="preserve">HOPKINS CREEK RED PINE        </t>
  </si>
  <si>
    <t xml:space="preserve">HORNET HOLLOW FUELWOOD        </t>
  </si>
  <si>
    <t xml:space="preserve">MURREY FOREST PRODUCTS, INC.                     </t>
  </si>
  <si>
    <t xml:space="preserve">ONE MILE OAK BLOCK            </t>
  </si>
  <si>
    <t xml:space="preserve">ROBERT WIEDMAN                                   </t>
  </si>
  <si>
    <t xml:space="preserve">RED CLAM SALVAGE              </t>
  </si>
  <si>
    <t xml:space="preserve">DAVID D. HYPES                                   </t>
  </si>
  <si>
    <t xml:space="preserve">SANBORN CREEK ASPEN           </t>
  </si>
  <si>
    <t xml:space="preserve">JOHN DOYLE                                       </t>
  </si>
  <si>
    <t xml:space="preserve">SEISMIC OAK                   </t>
  </si>
  <si>
    <t xml:space="preserve">JIM HARTER LOGGING                               </t>
  </si>
  <si>
    <t xml:space="preserve">TOWNLINE BRIDGE SALE          </t>
  </si>
  <si>
    <t xml:space="preserve">RICHARD MALBURG                                  </t>
  </si>
  <si>
    <t xml:space="preserve">TURNERVILLE ASPEN             </t>
  </si>
  <si>
    <t xml:space="preserve">CORLEW FOR/PRO                                   </t>
  </si>
  <si>
    <t xml:space="preserve">VOC ED FIREWOOD A             </t>
  </si>
  <si>
    <t xml:space="preserve">GREGORY JAHNKE                                   </t>
  </si>
  <si>
    <t xml:space="preserve">VOC ED FIREWOOD D             </t>
  </si>
  <si>
    <t xml:space="preserve">MICHAEL D. LUTKE                                 </t>
  </si>
  <si>
    <t xml:space="preserve">VOC ED FIREWOOD F             </t>
  </si>
  <si>
    <t xml:space="preserve">VOC ED FIREWOOD G             </t>
  </si>
  <si>
    <t xml:space="preserve">VOC ED FIREWOOD H             </t>
  </si>
  <si>
    <t xml:space="preserve">BLIND-FILER CEDAR 2           </t>
  </si>
  <si>
    <t xml:space="preserve">DAVE&amp;PAUL MCNAMARA                               </t>
  </si>
  <si>
    <t xml:space="preserve">BLIND-FILER CEDAR 4           </t>
  </si>
  <si>
    <t xml:space="preserve">FOUR CORNERS                  </t>
  </si>
  <si>
    <t xml:space="preserve">HORNET HILLS HARDWOOD         </t>
  </si>
  <si>
    <t xml:space="preserve">MUDPUPPY TROUT HARDWOODS      </t>
  </si>
  <si>
    <t xml:space="preserve">OUTSTANDING OAK               </t>
  </si>
  <si>
    <t xml:space="preserve">HOLMES LOGGING                                   </t>
  </si>
  <si>
    <t xml:space="preserve">OVER THE TOP REMOVAL          </t>
  </si>
  <si>
    <t xml:space="preserve">DONALD PACOLA                                    </t>
  </si>
  <si>
    <t xml:space="preserve">REFRIGERATOR ASPEN            </t>
  </si>
  <si>
    <t xml:space="preserve">SEELEY RED PINE               </t>
  </si>
  <si>
    <t xml:space="preserve">STONEY AND YOUNG MIX          </t>
  </si>
  <si>
    <t xml:space="preserve">SUNSET RED                    </t>
  </si>
  <si>
    <t xml:space="preserve">TEAMWORK HARDWOODS            </t>
  </si>
  <si>
    <t xml:space="preserve">TRAIL MIX                     </t>
  </si>
  <si>
    <t xml:space="preserve">AMVETS PINE &amp; HDWD            </t>
  </si>
  <si>
    <t xml:space="preserve">THORN CREEK LUMBER                               </t>
  </si>
  <si>
    <t xml:space="preserve">BLUE LINE JACK PINE           </t>
  </si>
  <si>
    <t xml:space="preserve">BOON PINE                     </t>
  </si>
  <si>
    <t xml:space="preserve">CLAM RIVER COMBO PINE         </t>
  </si>
  <si>
    <t xml:space="preserve">CLAREOLA ASPEN                </t>
  </si>
  <si>
    <t xml:space="preserve">HORSESHOE LAKE                </t>
  </si>
  <si>
    <t xml:space="preserve">MODDERS CEDAR C               </t>
  </si>
  <si>
    <t xml:space="preserve">JACK GEERS                                       </t>
  </si>
  <si>
    <t xml:space="preserve">MUTTON PINE                   </t>
  </si>
  <si>
    <t xml:space="preserve">G &amp; P TIMBER                                     </t>
  </si>
  <si>
    <t xml:space="preserve">ROLLING HARDWOODS             </t>
  </si>
  <si>
    <t xml:space="preserve">WILLIES ASPEN                 </t>
  </si>
  <si>
    <t xml:space="preserve">OUTMAN FOR/PRO                                   </t>
  </si>
  <si>
    <t xml:space="preserve">YELLOW LINE HARDWOODS         </t>
  </si>
  <si>
    <t xml:space="preserve">OLD NORWICH GRAVEL PIT RE-ADV </t>
  </si>
  <si>
    <t xml:space="preserve">INDIAN CROSSING               </t>
  </si>
  <si>
    <t xml:space="preserve">BAXTER 2 RED PINE             </t>
  </si>
  <si>
    <t xml:space="preserve">QUALITY HARDWOODS                                </t>
  </si>
  <si>
    <t xml:space="preserve">BIG A SALE RE-ADV.            </t>
  </si>
  <si>
    <t xml:space="preserve">BLIND APPLE                   </t>
  </si>
  <si>
    <t xml:space="preserve">CUTCHEON ASPEN                </t>
  </si>
  <si>
    <t xml:space="preserve">HORSE TRAIL RP                </t>
  </si>
  <si>
    <t xml:space="preserve">INK SPOT OAK                  </t>
  </si>
  <si>
    <t xml:space="preserve">IRIS ASPEN                    </t>
  </si>
  <si>
    <t xml:space="preserve">JACK BOON                     </t>
  </si>
  <si>
    <t xml:space="preserve">NEGOTIATED SALE WITH GASSMAN  </t>
  </si>
  <si>
    <t xml:space="preserve">STONEY YOUNG ASPEN            </t>
  </si>
  <si>
    <t xml:space="preserve">SUNRISE LAKE HDWDS.           </t>
  </si>
  <si>
    <t xml:space="preserve">TREE FORT OAK                 </t>
  </si>
  <si>
    <t xml:space="preserve">WICKED WITCH HDWDS            </t>
  </si>
  <si>
    <t xml:space="preserve">CRANBERRY MIX                 </t>
  </si>
  <si>
    <t xml:space="preserve">RED PACK SELECT               </t>
  </si>
  <si>
    <t xml:space="preserve">ROUGHLINE JACKPINE            </t>
  </si>
  <si>
    <t xml:space="preserve">MERRILL BROTHERS                                 </t>
  </si>
  <si>
    <t xml:space="preserve">BEAVER KNOWS ASPEN            </t>
  </si>
  <si>
    <t xml:space="preserve">BUCK SNORT HARDWOODS          </t>
  </si>
  <si>
    <t xml:space="preserve">CAVANAGH ASPEN                </t>
  </si>
  <si>
    <t xml:space="preserve">DOWNHOME MIXED WOOD           </t>
  </si>
  <si>
    <t xml:space="preserve">GODZILLA ASPEN                </t>
  </si>
  <si>
    <t xml:space="preserve">LEANING OAK ASPEN             </t>
  </si>
  <si>
    <t xml:space="preserve">MCVETY ASPEN                  </t>
  </si>
  <si>
    <t xml:space="preserve">N.W. CEDAR                    </t>
  </si>
  <si>
    <t xml:space="preserve">OAK SQUARES                   </t>
  </si>
  <si>
    <t xml:space="preserve">PHELPS HARDWOODS              </t>
  </si>
  <si>
    <t xml:space="preserve">RED TAIL JACK                 </t>
  </si>
  <si>
    <t xml:space="preserve">SHAWN MUMA                                       </t>
  </si>
  <si>
    <t xml:space="preserve">RED 15 SALVAGE                </t>
  </si>
  <si>
    <t xml:space="preserve">RED 16 SALVAGE                </t>
  </si>
  <si>
    <t xml:space="preserve">TEST PLOT ASPEN               </t>
  </si>
  <si>
    <t xml:space="preserve">WALKER RED                    </t>
  </si>
  <si>
    <t xml:space="preserve">137 CEDAR                     </t>
  </si>
  <si>
    <t xml:space="preserve">26 PARK                       </t>
  </si>
  <si>
    <t xml:space="preserve">CHRIS PARK                                       </t>
  </si>
  <si>
    <t xml:space="preserve">BEAR ASPEN                    </t>
  </si>
  <si>
    <t xml:space="preserve">BEECHNUT BRUIN                </t>
  </si>
  <si>
    <t xml:space="preserve">SHAWN MUMA LOGGING                               </t>
  </si>
  <si>
    <t xml:space="preserve">BLUEBERRY PIE'N               </t>
  </si>
  <si>
    <t xml:space="preserve">BUNKERHILL ASPEN              </t>
  </si>
  <si>
    <t xml:space="preserve">CONTRACTOR'S EAST RED         </t>
  </si>
  <si>
    <t xml:space="preserve">CONTRACTORS NORTH BLUE        </t>
  </si>
  <si>
    <t xml:space="preserve">CONTRACTORS RIDGE HARDWOODS   </t>
  </si>
  <si>
    <t xml:space="preserve">FOUR CORNERS OAK              </t>
  </si>
  <si>
    <t xml:space="preserve">GIL OAK                       </t>
  </si>
  <si>
    <t xml:space="preserve">GNAT JACK                     </t>
  </si>
  <si>
    <t xml:space="preserve">GO BLUE ASPEN                 </t>
  </si>
  <si>
    <t xml:space="preserve">GO BLUE RED PINE              </t>
  </si>
  <si>
    <t xml:space="preserve">HORSE TRAIL RELEASE           </t>
  </si>
  <si>
    <t xml:space="preserve">JOAN RINCK                                       </t>
  </si>
  <si>
    <t xml:space="preserve">LAYMEN MIX                    </t>
  </si>
  <si>
    <t xml:space="preserve">M-37 PINE TRIO                </t>
  </si>
  <si>
    <t xml:space="preserve">OPENING DAY ASPEN             </t>
  </si>
  <si>
    <t xml:space="preserve">ORV JACK PINE                 </t>
  </si>
  <si>
    <t xml:space="preserve">OVER THE LINE                 </t>
  </si>
  <si>
    <t xml:space="preserve">PARK'S WINTER SALE            </t>
  </si>
  <si>
    <t xml:space="preserve">RE-ROUTE ASPEN                </t>
  </si>
  <si>
    <t xml:space="preserve">REMOTE ASPEN                  </t>
  </si>
  <si>
    <t xml:space="preserve">ROLLAWAY'S SHADOW HDWDS       </t>
  </si>
  <si>
    <t xml:space="preserve">ROSCO OAK                     </t>
  </si>
  <si>
    <t xml:space="preserve">SASSAFRAS BLUFFS ASPEN        </t>
  </si>
  <si>
    <t xml:space="preserve">SHAWN'S HARDWOODS             </t>
  </si>
  <si>
    <t xml:space="preserve">SHERIDIAN LAKE                </t>
  </si>
  <si>
    <t xml:space="preserve">SKEETER ASPEN                 </t>
  </si>
  <si>
    <t xml:space="preserve">STRATFORD OAK                 </t>
  </si>
  <si>
    <t xml:space="preserve">THORNY ASPEN                  </t>
  </si>
  <si>
    <t xml:space="preserve">TWIN CREEK WHITE PINE         </t>
  </si>
  <si>
    <t xml:space="preserve">VELVET RACK                   </t>
  </si>
  <si>
    <t xml:space="preserve">WHITLOCK HARDWOODS            </t>
  </si>
  <si>
    <t xml:space="preserve">WHITLOCK LAKE OAK             </t>
  </si>
  <si>
    <t xml:space="preserve">23 PARK                       </t>
  </si>
  <si>
    <t xml:space="preserve">3 AMIGOS JACK PINE            </t>
  </si>
  <si>
    <t xml:space="preserve">BOWDEN ASPEN                  </t>
  </si>
  <si>
    <t xml:space="preserve">BRUIN MIX                     </t>
  </si>
  <si>
    <t xml:space="preserve">GRAND WEX ASPEN               </t>
  </si>
  <si>
    <t xml:space="preserve">HINGILBURK HOLES HARDWOODS    </t>
  </si>
  <si>
    <t xml:space="preserve">HUNT CLUB ASPEN               </t>
  </si>
  <si>
    <t xml:space="preserve">SERMON ASPEN                  </t>
  </si>
  <si>
    <t xml:space="preserve">SNOW BEAR ASPEN               </t>
  </si>
  <si>
    <t xml:space="preserve">STRATFORD ASPEN               </t>
  </si>
  <si>
    <t xml:space="preserve">WALKER ASPEN                  </t>
  </si>
  <si>
    <t xml:space="preserve">GEERS CEDAR                   </t>
  </si>
  <si>
    <t xml:space="preserve">LANNING ROAD FIREWOOD         </t>
  </si>
  <si>
    <t xml:space="preserve">LEO RYERSE                       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</si>
  <si>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</si>
  <si>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</si>
  <si>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</si>
  <si>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</si>
  <si>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</si>
  <si>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</si>
  <si>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</si>
  <si>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</si>
  <si>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</si>
  <si>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</si>
  <si>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</si>
  <si>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</si>
  <si>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</si>
  <si>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</si>
  <si>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</si>
  <si>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</si>
  <si>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</si>
  <si>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</si>
  <si>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</si>
  <si>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</si>
  <si>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</si>
  <si>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</si>
  <si>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</si>
  <si>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</si>
  <si>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</si>
  <si>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</si>
  <si>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</si>
  <si>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</si>
  <si>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</si>
  <si>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</si>
  <si>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</si>
  <si>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</si>
  <si>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</si>
  <si>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</si>
  <si>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</si>
  <si>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</si>
  <si>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</si>
  <si>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</si>
  <si>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</si>
  <si>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</si>
  <si>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</si>
  <si>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</si>
  <si>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</si>
  <si>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</si>
  <si>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</si>
  <si>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</si>
  <si>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</si>
  <si>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July 14, 2000</t>
    </r>
  </si>
  <si>
    <t>Open Contract Analysis for the Cadillac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</si>
</sst>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8" customWidth="1"/>
    <col min="8" max="8" width="11.140625" style="38" bestFit="1" customWidth="1"/>
    <col min="9" max="11" width="10.140625" style="47" bestFit="1" customWidth="1"/>
    <col min="12" max="12" width="11.7109375" style="23" customWidth="1"/>
    <col min="13" max="13" width="46.7109375" style="30" bestFit="1" customWidth="1"/>
    <col min="14" max="18" width="12.7109375" style="0" customWidth="1"/>
  </cols>
  <sheetData>
    <row r="1" spans="4:12" ht="15.75">
      <c r="D1" s="19" t="s">
        <v>221</v>
      </c>
      <c r="L1" s="30"/>
    </row>
    <row r="2" spans="4:12" ht="8.25" customHeight="1">
      <c r="D2" s="19"/>
      <c r="L2" s="30"/>
    </row>
    <row r="3" spans="4:12" ht="14.25" customHeight="1">
      <c r="D3" s="27" t="s">
        <v>220</v>
      </c>
      <c r="L3" s="30"/>
    </row>
    <row r="4" spans="4:12" ht="11.25" customHeight="1">
      <c r="D4" s="19"/>
      <c r="L4" s="30"/>
    </row>
    <row r="5" spans="4:12" ht="12.75" customHeight="1">
      <c r="D5" s="27" t="s">
        <v>212</v>
      </c>
      <c r="L5" s="30"/>
    </row>
    <row r="6" spans="4:12" ht="8.25" customHeight="1" thickBot="1">
      <c r="D6" s="19"/>
      <c r="L6" s="30"/>
    </row>
    <row r="7" spans="4:12" ht="13.5" thickTop="1">
      <c r="D7" s="12"/>
      <c r="E7" s="13" t="s">
        <v>203</v>
      </c>
      <c r="L7" s="30"/>
    </row>
    <row r="8" spans="4:12" ht="13.5" thickBot="1">
      <c r="D8" s="14" t="s">
        <v>202</v>
      </c>
      <c r="E8" s="15" t="s">
        <v>204</v>
      </c>
      <c r="H8" s="39"/>
      <c r="L8" s="30"/>
    </row>
    <row r="9" spans="4:23" ht="13.5" thickTop="1">
      <c r="D9" s="11" t="s">
        <v>192</v>
      </c>
      <c r="E9" s="44">
        <f>DCOUNT(DATABASE,11,S9:S10)</f>
        <v>3</v>
      </c>
      <c r="L9" s="30"/>
      <c r="S9" t="s">
        <v>187</v>
      </c>
      <c r="T9" t="s">
        <v>187</v>
      </c>
      <c r="U9" t="s">
        <v>187</v>
      </c>
      <c r="V9" t="s">
        <v>187</v>
      </c>
      <c r="W9" t="s">
        <v>187</v>
      </c>
    </row>
    <row r="10" spans="4:23" ht="12.75">
      <c r="D10" s="11" t="s">
        <v>193</v>
      </c>
      <c r="E10" s="44">
        <f>DCOUNT(DATABASE,11,T9:U10)</f>
        <v>2</v>
      </c>
      <c r="L10" s="30"/>
      <c r="S10" t="s">
        <v>195</v>
      </c>
      <c r="T10" t="s">
        <v>196</v>
      </c>
      <c r="U10" t="s">
        <v>197</v>
      </c>
      <c r="V10" t="s">
        <v>198</v>
      </c>
      <c r="W10" t="s">
        <v>199</v>
      </c>
    </row>
    <row r="11" spans="4:19" ht="12.75">
      <c r="D11" s="11" t="s">
        <v>194</v>
      </c>
      <c r="E11" s="44">
        <f>DCOUNT(DATABASE,11,V9:W10)</f>
        <v>0</v>
      </c>
      <c r="L11" s="30"/>
      <c r="S11" t="s">
        <v>187</v>
      </c>
    </row>
    <row r="12" spans="4:19" ht="13.5" thickBot="1">
      <c r="D12" s="11" t="s">
        <v>200</v>
      </c>
      <c r="E12" s="44">
        <f>DCOUNT(DATABASE,11,S11:S12)</f>
        <v>124</v>
      </c>
      <c r="L12" s="30"/>
      <c r="S12" t="s">
        <v>201</v>
      </c>
    </row>
    <row r="13" spans="4:12" ht="14.25" thickBot="1" thickTop="1">
      <c r="D13" s="16" t="s">
        <v>191</v>
      </c>
      <c r="E13" s="45">
        <f>SUM(E9:E12)</f>
        <v>129</v>
      </c>
      <c r="L13" s="30"/>
    </row>
    <row r="14" ht="9.75" customHeight="1" thickBot="1" thickTop="1">
      <c r="L14" s="30"/>
    </row>
    <row r="15" spans="4:12" ht="14.25" thickBot="1" thickTop="1">
      <c r="D15" s="16" t="s">
        <v>205</v>
      </c>
      <c r="E15" s="18"/>
      <c r="F15" s="18"/>
      <c r="G15" s="40" t="s">
        <v>191</v>
      </c>
      <c r="L15" s="30"/>
    </row>
    <row r="16" spans="4:12" ht="13.5" thickTop="1">
      <c r="D16" s="11" t="s">
        <v>206</v>
      </c>
      <c r="G16" s="22">
        <f>DCOUNT(DATABASE,11,T12:T13)</f>
        <v>129</v>
      </c>
      <c r="L16" s="30"/>
    </row>
    <row r="17" spans="4:12" ht="12.75">
      <c r="D17" s="11" t="s">
        <v>209</v>
      </c>
      <c r="G17" s="20">
        <f>DSUM(DATABASE,4,$T$13:$T$14)</f>
        <v>10265.8</v>
      </c>
      <c r="L17" s="30"/>
    </row>
    <row r="18" spans="4:12" ht="12.75">
      <c r="D18" s="11" t="s">
        <v>210</v>
      </c>
      <c r="G18" s="20">
        <f>DSUM(DATABASE,5,$T$13:$T$14)</f>
        <v>156985.9</v>
      </c>
      <c r="L18" s="30"/>
    </row>
    <row r="19" spans="4:12" ht="12.75">
      <c r="D19" s="11" t="s">
        <v>207</v>
      </c>
      <c r="G19" s="17">
        <f>DSUM(DATABASE,6,$T$13:$T$14)</f>
        <v>4222562.910000002</v>
      </c>
      <c r="L19" s="30"/>
    </row>
    <row r="20" spans="4:12" ht="12.75">
      <c r="D20" s="11" t="s">
        <v>211</v>
      </c>
      <c r="G20" s="17">
        <f>DSUM(DATABASE,7,$T$13:$T$14)</f>
        <v>1486017.78</v>
      </c>
      <c r="L20" s="30"/>
    </row>
    <row r="21" spans="4:12" ht="12.75">
      <c r="D21" s="11" t="s">
        <v>208</v>
      </c>
      <c r="E21" s="21"/>
      <c r="F21" s="21"/>
      <c r="G21" s="17">
        <f>+G19-G20</f>
        <v>2736545.1300000018</v>
      </c>
      <c r="L21" s="30"/>
    </row>
    <row r="22" spans="4:12" ht="12.75">
      <c r="D22" s="11" t="s">
        <v>218</v>
      </c>
      <c r="E22" s="21"/>
      <c r="F22" s="21"/>
      <c r="G22" s="46">
        <f>+G20/G19</f>
        <v>0.35192318306987624</v>
      </c>
      <c r="L22" s="30"/>
    </row>
    <row r="23" spans="4:12" ht="12.75">
      <c r="D23" s="11" t="s">
        <v>214</v>
      </c>
      <c r="E23" s="21"/>
      <c r="F23" s="21"/>
      <c r="G23" s="28">
        <f>DATE(2000,6,9)</f>
        <v>36686</v>
      </c>
      <c r="L23" s="30"/>
    </row>
    <row r="24" spans="4:12" ht="13.5" thickBot="1">
      <c r="D24" s="10" t="s">
        <v>217</v>
      </c>
      <c r="E24" s="5"/>
      <c r="F24" s="5"/>
      <c r="G24" s="37">
        <f>DAVERAGE(DATABASE,13,T12:T13)/365</f>
        <v>2.2495486885419984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213</v>
      </c>
      <c r="L27" s="49"/>
    </row>
    <row r="28" spans="2:18" ht="13.5" thickTop="1">
      <c r="B28" s="55"/>
      <c r="C28" s="8"/>
      <c r="D28" s="8"/>
      <c r="E28" s="9"/>
      <c r="F28" s="9" t="s">
        <v>191</v>
      </c>
      <c r="G28" s="41" t="s">
        <v>179</v>
      </c>
      <c r="H28" s="41"/>
      <c r="I28" s="50" t="s">
        <v>180</v>
      </c>
      <c r="J28" s="50" t="s">
        <v>186</v>
      </c>
      <c r="K28" s="50" t="s">
        <v>179</v>
      </c>
      <c r="L28" s="24" t="s">
        <v>188</v>
      </c>
      <c r="M28" s="33"/>
      <c r="N28" s="34" t="s">
        <v>179</v>
      </c>
      <c r="O28" s="58"/>
      <c r="P28" s="58"/>
      <c r="Q28" s="58"/>
      <c r="R28" s="58"/>
    </row>
    <row r="29" spans="2:18" ht="12.75">
      <c r="B29" s="56"/>
      <c r="C29" s="3" t="s">
        <v>174</v>
      </c>
      <c r="D29" s="3"/>
      <c r="E29" s="4"/>
      <c r="F29" s="4" t="s">
        <v>190</v>
      </c>
      <c r="G29" s="42" t="s">
        <v>180</v>
      </c>
      <c r="H29" s="42" t="s">
        <v>182</v>
      </c>
      <c r="I29" s="51" t="s">
        <v>184</v>
      </c>
      <c r="J29" s="51" t="s">
        <v>187</v>
      </c>
      <c r="K29" s="51" t="s">
        <v>187</v>
      </c>
      <c r="L29" s="25" t="s">
        <v>189</v>
      </c>
      <c r="M29" s="31"/>
      <c r="N29" s="35" t="s">
        <v>180</v>
      </c>
      <c r="O29" s="35"/>
      <c r="P29" s="35"/>
      <c r="Q29" s="35"/>
      <c r="R29" s="35"/>
    </row>
    <row r="30" spans="2:18" ht="13.5" thickBot="1">
      <c r="B30" s="57" t="s">
        <v>173</v>
      </c>
      <c r="C30" s="6" t="s">
        <v>175</v>
      </c>
      <c r="D30" s="6" t="s">
        <v>176</v>
      </c>
      <c r="E30" s="7" t="s">
        <v>177</v>
      </c>
      <c r="F30" s="7" t="s">
        <v>178</v>
      </c>
      <c r="G30" s="43" t="s">
        <v>181</v>
      </c>
      <c r="H30" s="43" t="s">
        <v>183</v>
      </c>
      <c r="I30" s="52" t="s">
        <v>185</v>
      </c>
      <c r="J30" s="52" t="s">
        <v>185</v>
      </c>
      <c r="K30" s="52" t="s">
        <v>185</v>
      </c>
      <c r="L30" s="26" t="s">
        <v>187</v>
      </c>
      <c r="M30" s="32" t="s">
        <v>215</v>
      </c>
      <c r="N30" s="36" t="s">
        <v>216</v>
      </c>
      <c r="O30" s="58"/>
      <c r="P30" s="58"/>
      <c r="Q30" s="58"/>
      <c r="R30" s="58"/>
    </row>
    <row r="31" spans="2:14" s="2" customFormat="1" ht="13.5" thickTop="1">
      <c r="B31">
        <v>631029701</v>
      </c>
      <c r="C31">
        <v>1</v>
      </c>
      <c r="D31" t="s">
        <v>14</v>
      </c>
      <c r="E31">
        <v>166</v>
      </c>
      <c r="F31">
        <v>1933</v>
      </c>
      <c r="G31">
        <v>61214.3</v>
      </c>
      <c r="H31">
        <v>61214.3</v>
      </c>
      <c r="I31" s="59">
        <v>35884</v>
      </c>
      <c r="J31" s="59">
        <v>36606</v>
      </c>
      <c r="K31" s="59">
        <v>36606</v>
      </c>
      <c r="L31">
        <v>-80</v>
      </c>
      <c r="M31" t="s">
        <v>15</v>
      </c>
      <c r="N31">
        <v>722</v>
      </c>
    </row>
    <row r="32" spans="2:14" s="2" customFormat="1" ht="12.75">
      <c r="B32">
        <v>630439602</v>
      </c>
      <c r="C32">
        <v>1</v>
      </c>
      <c r="D32" t="s">
        <v>16</v>
      </c>
      <c r="E32">
        <v>6</v>
      </c>
      <c r="F32">
        <v>132</v>
      </c>
      <c r="G32">
        <v>1171.76</v>
      </c>
      <c r="H32">
        <v>1171.76</v>
      </c>
      <c r="I32" s="59">
        <v>35059</v>
      </c>
      <c r="J32" s="59">
        <v>35885</v>
      </c>
      <c r="K32" s="59">
        <v>36616</v>
      </c>
      <c r="L32">
        <v>-70</v>
      </c>
      <c r="M32" t="s">
        <v>17</v>
      </c>
      <c r="N32">
        <v>1557</v>
      </c>
    </row>
    <row r="33" spans="2:14" s="2" customFormat="1" ht="12.75">
      <c r="B33">
        <v>630359801</v>
      </c>
      <c r="C33">
        <v>1</v>
      </c>
      <c r="D33" t="s">
        <v>18</v>
      </c>
      <c r="E33">
        <v>11</v>
      </c>
      <c r="F33">
        <v>75.3</v>
      </c>
      <c r="G33">
        <v>1106.91</v>
      </c>
      <c r="H33">
        <v>1106.91</v>
      </c>
      <c r="I33" s="59">
        <v>35898</v>
      </c>
      <c r="J33" s="59">
        <v>36280</v>
      </c>
      <c r="K33" s="59">
        <v>36646</v>
      </c>
      <c r="L33">
        <v>-40</v>
      </c>
      <c r="M33" t="s">
        <v>19</v>
      </c>
      <c r="N33">
        <v>748</v>
      </c>
    </row>
    <row r="34" spans="2:14" s="2" customFormat="1" ht="12.75">
      <c r="B34">
        <v>630719802</v>
      </c>
      <c r="C34">
        <v>1</v>
      </c>
      <c r="D34" t="s">
        <v>20</v>
      </c>
      <c r="E34">
        <v>17</v>
      </c>
      <c r="F34">
        <v>60.1</v>
      </c>
      <c r="G34">
        <v>1300.22</v>
      </c>
      <c r="H34">
        <v>1300.22</v>
      </c>
      <c r="I34" s="59">
        <v>35965</v>
      </c>
      <c r="J34" s="59">
        <v>36341</v>
      </c>
      <c r="K34" s="59">
        <v>36707</v>
      </c>
      <c r="L34">
        <v>21</v>
      </c>
      <c r="M34" t="s">
        <v>19</v>
      </c>
      <c r="N34">
        <v>742</v>
      </c>
    </row>
    <row r="35" spans="2:14" s="2" customFormat="1" ht="12.75">
      <c r="B35">
        <v>630569802</v>
      </c>
      <c r="C35">
        <v>1</v>
      </c>
      <c r="D35" t="s">
        <v>21</v>
      </c>
      <c r="E35">
        <v>92</v>
      </c>
      <c r="F35">
        <v>30</v>
      </c>
      <c r="G35">
        <v>150</v>
      </c>
      <c r="H35">
        <v>150</v>
      </c>
      <c r="I35" s="59">
        <v>36006</v>
      </c>
      <c r="J35" s="59">
        <v>36707</v>
      </c>
      <c r="K35" s="59">
        <v>36707</v>
      </c>
      <c r="L35">
        <v>21</v>
      </c>
      <c r="M35" t="s">
        <v>22</v>
      </c>
      <c r="N35">
        <v>701</v>
      </c>
    </row>
    <row r="36" spans="2:14" s="2" customFormat="1" ht="12.75">
      <c r="B36">
        <v>630069801</v>
      </c>
      <c r="C36">
        <v>1</v>
      </c>
      <c r="D36" t="s">
        <v>23</v>
      </c>
      <c r="E36">
        <v>120</v>
      </c>
      <c r="F36">
        <v>3053.5</v>
      </c>
      <c r="G36">
        <v>65623.51</v>
      </c>
      <c r="H36">
        <v>49217.63</v>
      </c>
      <c r="I36" s="59">
        <v>36084</v>
      </c>
      <c r="J36" s="59">
        <v>36799</v>
      </c>
      <c r="K36" s="59">
        <v>36799</v>
      </c>
      <c r="L36">
        <v>113</v>
      </c>
      <c r="M36" t="s">
        <v>7</v>
      </c>
      <c r="N36">
        <v>715</v>
      </c>
    </row>
    <row r="37" spans="2:14" s="2" customFormat="1" ht="12.75">
      <c r="B37">
        <v>630569701</v>
      </c>
      <c r="C37">
        <v>1</v>
      </c>
      <c r="D37" t="s">
        <v>24</v>
      </c>
      <c r="E37">
        <v>47</v>
      </c>
      <c r="F37">
        <v>314</v>
      </c>
      <c r="G37">
        <v>7634.91</v>
      </c>
      <c r="H37">
        <v>763.49</v>
      </c>
      <c r="I37" s="59">
        <v>36091</v>
      </c>
      <c r="J37" s="59">
        <v>36799</v>
      </c>
      <c r="K37" s="59">
        <v>36799</v>
      </c>
      <c r="L37">
        <v>113</v>
      </c>
      <c r="M37" t="s">
        <v>6</v>
      </c>
      <c r="N37">
        <v>708</v>
      </c>
    </row>
    <row r="38" spans="2:14" s="2" customFormat="1" ht="12.75">
      <c r="B38">
        <v>630469701</v>
      </c>
      <c r="C38">
        <v>1</v>
      </c>
      <c r="D38" t="s">
        <v>25</v>
      </c>
      <c r="E38">
        <v>58.7</v>
      </c>
      <c r="F38">
        <v>907.1</v>
      </c>
      <c r="G38">
        <v>31590.15</v>
      </c>
      <c r="H38">
        <v>31590.15</v>
      </c>
      <c r="I38" s="59">
        <v>36038</v>
      </c>
      <c r="J38" s="59">
        <v>36799</v>
      </c>
      <c r="K38" s="59">
        <v>36799</v>
      </c>
      <c r="L38">
        <v>113</v>
      </c>
      <c r="M38" t="s">
        <v>26</v>
      </c>
      <c r="N38">
        <v>761</v>
      </c>
    </row>
    <row r="39" spans="2:14" s="2" customFormat="1" ht="12.75">
      <c r="B39">
        <v>632059801</v>
      </c>
      <c r="C39">
        <v>1</v>
      </c>
      <c r="D39" t="s">
        <v>27</v>
      </c>
      <c r="E39">
        <v>220</v>
      </c>
      <c r="F39">
        <v>3021.5</v>
      </c>
      <c r="G39">
        <v>45978.24</v>
      </c>
      <c r="H39">
        <v>45978.24</v>
      </c>
      <c r="I39" s="59">
        <v>35992</v>
      </c>
      <c r="J39" s="59">
        <v>36799</v>
      </c>
      <c r="K39" s="59">
        <v>36799</v>
      </c>
      <c r="L39">
        <v>113</v>
      </c>
      <c r="M39" t="s">
        <v>28</v>
      </c>
      <c r="N39">
        <v>807</v>
      </c>
    </row>
    <row r="40" spans="2:14" s="2" customFormat="1" ht="12.75">
      <c r="B40">
        <v>632139801</v>
      </c>
      <c r="C40">
        <v>1</v>
      </c>
      <c r="D40" t="s">
        <v>29</v>
      </c>
      <c r="E40">
        <v>95</v>
      </c>
      <c r="F40">
        <v>3765</v>
      </c>
      <c r="G40">
        <v>77630.41</v>
      </c>
      <c r="H40">
        <v>77630.41</v>
      </c>
      <c r="I40" s="59">
        <v>35999</v>
      </c>
      <c r="J40" s="59">
        <v>36799</v>
      </c>
      <c r="K40" s="59">
        <v>36799</v>
      </c>
      <c r="L40">
        <v>113</v>
      </c>
      <c r="M40" t="s">
        <v>30</v>
      </c>
      <c r="N40">
        <v>800</v>
      </c>
    </row>
    <row r="41" spans="2:14" s="2" customFormat="1" ht="12.75">
      <c r="B41">
        <v>630209801</v>
      </c>
      <c r="C41">
        <v>1</v>
      </c>
      <c r="D41" t="s">
        <v>31</v>
      </c>
      <c r="E41">
        <v>56</v>
      </c>
      <c r="F41">
        <v>759.5</v>
      </c>
      <c r="G41">
        <v>22457.14</v>
      </c>
      <c r="H41">
        <v>2245.71</v>
      </c>
      <c r="I41" s="59">
        <v>36084</v>
      </c>
      <c r="J41" s="59">
        <v>36799</v>
      </c>
      <c r="K41" s="59">
        <v>36799</v>
      </c>
      <c r="L41">
        <v>113</v>
      </c>
      <c r="M41" t="s">
        <v>7</v>
      </c>
      <c r="N41">
        <v>715</v>
      </c>
    </row>
    <row r="42" spans="2:14" s="2" customFormat="1" ht="12.75">
      <c r="B42">
        <v>630019801</v>
      </c>
      <c r="C42">
        <v>1</v>
      </c>
      <c r="D42" t="s">
        <v>32</v>
      </c>
      <c r="E42">
        <v>63</v>
      </c>
      <c r="F42">
        <v>581</v>
      </c>
      <c r="G42">
        <v>19357.1</v>
      </c>
      <c r="H42">
        <v>1935.71</v>
      </c>
      <c r="I42" s="59">
        <v>36038</v>
      </c>
      <c r="J42" s="59">
        <v>36799</v>
      </c>
      <c r="K42" s="59">
        <v>36799</v>
      </c>
      <c r="L42">
        <v>113</v>
      </c>
      <c r="M42" t="s">
        <v>11</v>
      </c>
      <c r="N42">
        <v>761</v>
      </c>
    </row>
    <row r="43" spans="2:14" s="2" customFormat="1" ht="12.75">
      <c r="B43">
        <v>632199802</v>
      </c>
      <c r="C43">
        <v>1</v>
      </c>
      <c r="D43" t="s">
        <v>33</v>
      </c>
      <c r="E43">
        <v>26</v>
      </c>
      <c r="F43">
        <v>277.6</v>
      </c>
      <c r="G43">
        <v>2500</v>
      </c>
      <c r="H43">
        <v>250</v>
      </c>
      <c r="I43" s="59">
        <v>36082</v>
      </c>
      <c r="J43" s="59">
        <v>36799</v>
      </c>
      <c r="K43" s="59">
        <v>36799</v>
      </c>
      <c r="L43">
        <v>113</v>
      </c>
      <c r="M43" t="s">
        <v>34</v>
      </c>
      <c r="N43">
        <v>717</v>
      </c>
    </row>
    <row r="44" spans="2:14" s="2" customFormat="1" ht="12.75">
      <c r="B44">
        <v>632159301</v>
      </c>
      <c r="C44">
        <v>2</v>
      </c>
      <c r="D44" t="s">
        <v>35</v>
      </c>
      <c r="E44">
        <v>94</v>
      </c>
      <c r="F44">
        <v>1169.1</v>
      </c>
      <c r="G44">
        <v>17227.53</v>
      </c>
      <c r="H44">
        <v>19467.11</v>
      </c>
      <c r="I44" s="59">
        <v>34214</v>
      </c>
      <c r="J44" s="59">
        <v>34944</v>
      </c>
      <c r="K44" s="59">
        <v>36799</v>
      </c>
      <c r="L44">
        <v>113</v>
      </c>
      <c r="M44" t="s">
        <v>36</v>
      </c>
      <c r="N44">
        <v>2585</v>
      </c>
    </row>
    <row r="45" spans="2:14" s="2" customFormat="1" ht="12.75">
      <c r="B45">
        <v>630189901</v>
      </c>
      <c r="C45">
        <v>2</v>
      </c>
      <c r="D45" t="s">
        <v>37</v>
      </c>
      <c r="E45">
        <v>9.5</v>
      </c>
      <c r="F45">
        <v>55</v>
      </c>
      <c r="G45">
        <v>875</v>
      </c>
      <c r="H45">
        <v>875</v>
      </c>
      <c r="I45" s="59">
        <v>36374</v>
      </c>
      <c r="J45" s="59">
        <v>36799</v>
      </c>
      <c r="K45" s="59">
        <v>36799</v>
      </c>
      <c r="L45">
        <v>113</v>
      </c>
      <c r="M45" t="s">
        <v>38</v>
      </c>
      <c r="N45">
        <v>425</v>
      </c>
    </row>
    <row r="46" spans="2:14" s="2" customFormat="1" ht="12.75">
      <c r="B46">
        <v>632079801</v>
      </c>
      <c r="C46">
        <v>1</v>
      </c>
      <c r="D46" t="s">
        <v>39</v>
      </c>
      <c r="E46">
        <v>115</v>
      </c>
      <c r="F46">
        <v>3764.7</v>
      </c>
      <c r="G46">
        <v>101388.1</v>
      </c>
      <c r="H46">
        <v>10138.81</v>
      </c>
      <c r="I46" s="59">
        <v>36090</v>
      </c>
      <c r="J46" s="59">
        <v>36799</v>
      </c>
      <c r="K46" s="59">
        <v>36799</v>
      </c>
      <c r="L46">
        <v>113</v>
      </c>
      <c r="M46" t="s">
        <v>40</v>
      </c>
      <c r="N46">
        <v>709</v>
      </c>
    </row>
    <row r="47" spans="2:14" s="2" customFormat="1" ht="12.75">
      <c r="B47">
        <v>632049801</v>
      </c>
      <c r="C47">
        <v>1</v>
      </c>
      <c r="D47" t="s">
        <v>41</v>
      </c>
      <c r="E47">
        <v>160</v>
      </c>
      <c r="F47">
        <v>4535.8</v>
      </c>
      <c r="G47">
        <v>163942.7</v>
      </c>
      <c r="H47">
        <v>16394.27</v>
      </c>
      <c r="I47" s="59">
        <v>36004</v>
      </c>
      <c r="J47" s="59">
        <v>36068</v>
      </c>
      <c r="K47" s="59">
        <v>36799</v>
      </c>
      <c r="L47">
        <v>113</v>
      </c>
      <c r="M47" t="s">
        <v>42</v>
      </c>
      <c r="N47">
        <v>795</v>
      </c>
    </row>
    <row r="48" spans="2:14" s="2" customFormat="1" ht="12.75">
      <c r="B48">
        <v>632179701</v>
      </c>
      <c r="C48">
        <v>1</v>
      </c>
      <c r="D48" t="s">
        <v>43</v>
      </c>
      <c r="E48">
        <v>106</v>
      </c>
      <c r="F48">
        <v>1478.3</v>
      </c>
      <c r="G48">
        <v>33173.7</v>
      </c>
      <c r="H48">
        <v>17396.3</v>
      </c>
      <c r="I48" s="59">
        <v>35669</v>
      </c>
      <c r="J48" s="59">
        <v>36433</v>
      </c>
      <c r="K48" s="59">
        <v>36799</v>
      </c>
      <c r="L48">
        <v>113</v>
      </c>
      <c r="M48" t="s">
        <v>44</v>
      </c>
      <c r="N48">
        <v>1130</v>
      </c>
    </row>
    <row r="49" spans="2:14" s="2" customFormat="1" ht="12.75">
      <c r="B49">
        <v>630059801</v>
      </c>
      <c r="C49">
        <v>1</v>
      </c>
      <c r="D49" t="s">
        <v>45</v>
      </c>
      <c r="E49">
        <v>43.5</v>
      </c>
      <c r="F49">
        <v>1707</v>
      </c>
      <c r="G49">
        <v>48738.72</v>
      </c>
      <c r="H49">
        <v>4873.87</v>
      </c>
      <c r="I49" s="59">
        <v>36090</v>
      </c>
      <c r="J49" s="59">
        <v>36799</v>
      </c>
      <c r="K49" s="59">
        <v>36799</v>
      </c>
      <c r="L49">
        <v>113</v>
      </c>
      <c r="M49" t="s">
        <v>46</v>
      </c>
      <c r="N49">
        <v>709</v>
      </c>
    </row>
    <row r="50" spans="2:14" s="2" customFormat="1" ht="12.75">
      <c r="B50">
        <v>630589701</v>
      </c>
      <c r="C50">
        <v>1</v>
      </c>
      <c r="D50" t="s">
        <v>47</v>
      </c>
      <c r="E50">
        <v>3</v>
      </c>
      <c r="F50">
        <v>9</v>
      </c>
      <c r="G50">
        <v>100</v>
      </c>
      <c r="H50">
        <v>100</v>
      </c>
      <c r="I50" s="59">
        <v>35717</v>
      </c>
      <c r="J50" s="59">
        <v>36447</v>
      </c>
      <c r="K50" s="59">
        <v>36813</v>
      </c>
      <c r="L50">
        <v>127</v>
      </c>
      <c r="M50" t="s">
        <v>48</v>
      </c>
      <c r="N50">
        <v>1096</v>
      </c>
    </row>
    <row r="51" spans="2:14" s="2" customFormat="1" ht="12.75">
      <c r="B51">
        <v>630719701</v>
      </c>
      <c r="C51">
        <v>1</v>
      </c>
      <c r="D51" t="s">
        <v>49</v>
      </c>
      <c r="E51">
        <v>5</v>
      </c>
      <c r="F51">
        <v>17</v>
      </c>
      <c r="G51">
        <v>170</v>
      </c>
      <c r="H51">
        <v>170</v>
      </c>
      <c r="I51" s="59">
        <v>35717</v>
      </c>
      <c r="J51" s="59">
        <v>36447</v>
      </c>
      <c r="K51" s="59">
        <v>36813</v>
      </c>
      <c r="L51">
        <v>127</v>
      </c>
      <c r="M51" t="s">
        <v>50</v>
      </c>
      <c r="N51">
        <v>1096</v>
      </c>
    </row>
    <row r="52" spans="2:14" s="2" customFormat="1" ht="12.75">
      <c r="B52">
        <v>630739701</v>
      </c>
      <c r="C52">
        <v>1</v>
      </c>
      <c r="D52" t="s">
        <v>51</v>
      </c>
      <c r="E52">
        <v>5</v>
      </c>
      <c r="F52">
        <v>22</v>
      </c>
      <c r="G52">
        <v>220</v>
      </c>
      <c r="H52">
        <v>220</v>
      </c>
      <c r="I52" s="59">
        <v>35717</v>
      </c>
      <c r="J52" s="59">
        <v>36447</v>
      </c>
      <c r="K52" s="59">
        <v>36813</v>
      </c>
      <c r="L52">
        <v>127</v>
      </c>
      <c r="M52" t="s">
        <v>50</v>
      </c>
      <c r="N52">
        <v>1096</v>
      </c>
    </row>
    <row r="53" spans="2:14" s="2" customFormat="1" ht="12.75">
      <c r="B53">
        <v>630749701</v>
      </c>
      <c r="C53">
        <v>1</v>
      </c>
      <c r="D53" t="s">
        <v>52</v>
      </c>
      <c r="E53">
        <v>5</v>
      </c>
      <c r="F53">
        <v>30</v>
      </c>
      <c r="G53">
        <v>288.75</v>
      </c>
      <c r="H53">
        <v>40.75</v>
      </c>
      <c r="I53" s="59">
        <v>35717</v>
      </c>
      <c r="J53" s="59">
        <v>36447</v>
      </c>
      <c r="K53" s="59">
        <v>36813</v>
      </c>
      <c r="L53">
        <v>127</v>
      </c>
      <c r="M53" t="s">
        <v>48</v>
      </c>
      <c r="N53">
        <v>1096</v>
      </c>
    </row>
    <row r="54" spans="2:14" s="2" customFormat="1" ht="12.75">
      <c r="B54">
        <v>630759701</v>
      </c>
      <c r="C54">
        <v>1</v>
      </c>
      <c r="D54" t="s">
        <v>53</v>
      </c>
      <c r="E54">
        <v>6</v>
      </c>
      <c r="F54">
        <v>31</v>
      </c>
      <c r="G54">
        <v>310</v>
      </c>
      <c r="H54">
        <v>310</v>
      </c>
      <c r="I54" s="59">
        <v>35748</v>
      </c>
      <c r="J54" s="59">
        <v>36447</v>
      </c>
      <c r="K54" s="59">
        <v>36813</v>
      </c>
      <c r="L54">
        <v>127</v>
      </c>
      <c r="M54" t="s">
        <v>50</v>
      </c>
      <c r="N54">
        <v>1065</v>
      </c>
    </row>
    <row r="55" spans="2:14" s="2" customFormat="1" ht="12.75">
      <c r="B55">
        <v>630359702</v>
      </c>
      <c r="C55">
        <v>1</v>
      </c>
      <c r="D55" t="s">
        <v>54</v>
      </c>
      <c r="E55">
        <v>2</v>
      </c>
      <c r="F55">
        <v>73</v>
      </c>
      <c r="G55">
        <v>282.75</v>
      </c>
      <c r="H55">
        <v>28.28</v>
      </c>
      <c r="I55" s="59">
        <v>36137</v>
      </c>
      <c r="J55" s="59">
        <v>36891</v>
      </c>
      <c r="K55" s="59">
        <v>36891</v>
      </c>
      <c r="L55">
        <v>205</v>
      </c>
      <c r="M55" t="s">
        <v>55</v>
      </c>
      <c r="N55">
        <v>754</v>
      </c>
    </row>
    <row r="56" spans="2:14" s="2" customFormat="1" ht="12.75">
      <c r="B56">
        <v>630379702</v>
      </c>
      <c r="C56">
        <v>1</v>
      </c>
      <c r="D56" t="s">
        <v>56</v>
      </c>
      <c r="E56">
        <v>9</v>
      </c>
      <c r="F56">
        <v>309.1</v>
      </c>
      <c r="G56">
        <v>961.66</v>
      </c>
      <c r="H56">
        <v>961.66</v>
      </c>
      <c r="I56" s="59">
        <v>36137</v>
      </c>
      <c r="J56" s="59">
        <v>36891</v>
      </c>
      <c r="K56" s="59">
        <v>36891</v>
      </c>
      <c r="L56">
        <v>205</v>
      </c>
      <c r="M56" t="s">
        <v>55</v>
      </c>
      <c r="N56">
        <v>754</v>
      </c>
    </row>
    <row r="57" spans="2:14" s="2" customFormat="1" ht="12.75">
      <c r="B57">
        <v>630809701</v>
      </c>
      <c r="C57">
        <v>1</v>
      </c>
      <c r="D57" t="s">
        <v>57</v>
      </c>
      <c r="E57">
        <v>23</v>
      </c>
      <c r="F57">
        <v>183.6</v>
      </c>
      <c r="G57">
        <v>4426.35</v>
      </c>
      <c r="H57">
        <v>962.25</v>
      </c>
      <c r="I57" s="59">
        <v>35723</v>
      </c>
      <c r="J57" s="59">
        <v>36160</v>
      </c>
      <c r="K57" s="59">
        <v>36891</v>
      </c>
      <c r="L57">
        <v>205</v>
      </c>
      <c r="M57" t="s">
        <v>12</v>
      </c>
      <c r="N57">
        <v>1168</v>
      </c>
    </row>
    <row r="58" spans="2:14" s="2" customFormat="1" ht="12.75">
      <c r="B58">
        <v>632209801</v>
      </c>
      <c r="C58">
        <v>1</v>
      </c>
      <c r="D58" t="s">
        <v>58</v>
      </c>
      <c r="E58">
        <v>37</v>
      </c>
      <c r="F58">
        <v>717.2</v>
      </c>
      <c r="G58">
        <v>12290.9</v>
      </c>
      <c r="H58">
        <v>1229.09</v>
      </c>
      <c r="I58" s="59">
        <v>36112</v>
      </c>
      <c r="J58" s="59">
        <v>36891</v>
      </c>
      <c r="K58" s="59">
        <v>36891</v>
      </c>
      <c r="L58">
        <v>205</v>
      </c>
      <c r="M58" t="s">
        <v>9</v>
      </c>
      <c r="N58">
        <v>779</v>
      </c>
    </row>
    <row r="59" spans="2:14" s="2" customFormat="1" ht="12.75">
      <c r="B59">
        <v>632209701</v>
      </c>
      <c r="C59">
        <v>1</v>
      </c>
      <c r="D59" t="s">
        <v>59</v>
      </c>
      <c r="E59">
        <v>71</v>
      </c>
      <c r="F59">
        <v>1389.3</v>
      </c>
      <c r="G59">
        <v>72441.8</v>
      </c>
      <c r="H59">
        <v>72441.8</v>
      </c>
      <c r="I59" s="59">
        <v>35801</v>
      </c>
      <c r="J59" s="59">
        <v>36525</v>
      </c>
      <c r="K59" s="59">
        <v>36891</v>
      </c>
      <c r="L59">
        <v>205</v>
      </c>
      <c r="M59" t="s">
        <v>42</v>
      </c>
      <c r="N59">
        <v>1090</v>
      </c>
    </row>
    <row r="60" spans="2:14" s="2" customFormat="1" ht="12.75">
      <c r="B60">
        <v>632189801</v>
      </c>
      <c r="C60">
        <v>1</v>
      </c>
      <c r="D60" t="s">
        <v>60</v>
      </c>
      <c r="E60">
        <v>58</v>
      </c>
      <c r="F60">
        <v>922</v>
      </c>
      <c r="G60">
        <v>16606.26</v>
      </c>
      <c r="H60">
        <v>16606.26</v>
      </c>
      <c r="I60" s="59">
        <v>36119</v>
      </c>
      <c r="J60" s="59">
        <v>36891</v>
      </c>
      <c r="K60" s="59">
        <v>36891</v>
      </c>
      <c r="L60">
        <v>205</v>
      </c>
      <c r="M60" t="s">
        <v>61</v>
      </c>
      <c r="N60">
        <v>772</v>
      </c>
    </row>
    <row r="61" spans="2:14" s="2" customFormat="1" ht="12.75">
      <c r="B61">
        <v>632169801</v>
      </c>
      <c r="C61">
        <v>1</v>
      </c>
      <c r="D61" t="s">
        <v>62</v>
      </c>
      <c r="E61">
        <v>79</v>
      </c>
      <c r="F61">
        <v>1037.3</v>
      </c>
      <c r="G61">
        <v>24377.25</v>
      </c>
      <c r="H61">
        <v>13407.49</v>
      </c>
      <c r="I61" s="59">
        <v>36139</v>
      </c>
      <c r="J61" s="59">
        <v>36891</v>
      </c>
      <c r="K61" s="59">
        <v>36891</v>
      </c>
      <c r="L61">
        <v>205</v>
      </c>
      <c r="M61" t="s">
        <v>63</v>
      </c>
      <c r="N61">
        <v>752</v>
      </c>
    </row>
    <row r="62" spans="2:14" s="2" customFormat="1" ht="12.75">
      <c r="B62">
        <v>630779801</v>
      </c>
      <c r="C62">
        <v>1</v>
      </c>
      <c r="D62" t="s">
        <v>64</v>
      </c>
      <c r="E62">
        <v>110</v>
      </c>
      <c r="F62">
        <v>1578.1</v>
      </c>
      <c r="G62">
        <v>45430.5</v>
      </c>
      <c r="H62">
        <v>45430.5</v>
      </c>
      <c r="I62" s="59">
        <v>36146</v>
      </c>
      <c r="J62" s="59">
        <v>36891</v>
      </c>
      <c r="K62" s="59">
        <v>36891</v>
      </c>
      <c r="L62">
        <v>205</v>
      </c>
      <c r="M62" t="s">
        <v>28</v>
      </c>
      <c r="N62">
        <v>745</v>
      </c>
    </row>
    <row r="63" spans="2:14" s="2" customFormat="1" ht="12.75">
      <c r="B63">
        <v>630799801</v>
      </c>
      <c r="C63">
        <v>1</v>
      </c>
      <c r="D63" t="s">
        <v>65</v>
      </c>
      <c r="E63">
        <v>18</v>
      </c>
      <c r="F63">
        <v>170</v>
      </c>
      <c r="G63">
        <v>6093.66</v>
      </c>
      <c r="H63">
        <v>609.36</v>
      </c>
      <c r="I63" s="59">
        <v>36145</v>
      </c>
      <c r="J63" s="59">
        <v>36891</v>
      </c>
      <c r="K63" s="59">
        <v>36891</v>
      </c>
      <c r="L63">
        <v>205</v>
      </c>
      <c r="M63" t="s">
        <v>0</v>
      </c>
      <c r="N63">
        <v>746</v>
      </c>
    </row>
    <row r="64" spans="2:14" s="2" customFormat="1" ht="12.75">
      <c r="B64">
        <v>630709801</v>
      </c>
      <c r="C64">
        <v>1</v>
      </c>
      <c r="D64" t="s">
        <v>66</v>
      </c>
      <c r="E64">
        <v>195</v>
      </c>
      <c r="F64">
        <v>1812.1</v>
      </c>
      <c r="G64">
        <v>36990.54</v>
      </c>
      <c r="H64">
        <v>22194.33</v>
      </c>
      <c r="I64" s="59">
        <v>36112</v>
      </c>
      <c r="J64" s="59">
        <v>36891</v>
      </c>
      <c r="K64" s="59">
        <v>36891</v>
      </c>
      <c r="L64">
        <v>205</v>
      </c>
      <c r="M64" t="s">
        <v>11</v>
      </c>
      <c r="N64">
        <v>779</v>
      </c>
    </row>
    <row r="65" spans="2:14" s="2" customFormat="1" ht="12.75">
      <c r="B65">
        <v>630759801</v>
      </c>
      <c r="C65">
        <v>1</v>
      </c>
      <c r="D65" t="s">
        <v>67</v>
      </c>
      <c r="E65">
        <v>20</v>
      </c>
      <c r="F65">
        <v>359.2</v>
      </c>
      <c r="G65">
        <v>20002.02</v>
      </c>
      <c r="H65">
        <v>2000.2</v>
      </c>
      <c r="I65" s="59">
        <v>36095</v>
      </c>
      <c r="J65" s="59">
        <v>36891</v>
      </c>
      <c r="K65" s="59">
        <v>36891</v>
      </c>
      <c r="L65">
        <v>205</v>
      </c>
      <c r="M65" t="s">
        <v>28</v>
      </c>
      <c r="N65">
        <v>796</v>
      </c>
    </row>
    <row r="66" spans="2:14" s="2" customFormat="1" ht="12.75">
      <c r="B66">
        <v>632149801</v>
      </c>
      <c r="C66">
        <v>1</v>
      </c>
      <c r="D66" t="s">
        <v>68</v>
      </c>
      <c r="E66">
        <v>133</v>
      </c>
      <c r="F66">
        <v>4003.4</v>
      </c>
      <c r="G66">
        <v>85011.8</v>
      </c>
      <c r="H66">
        <v>85011.8</v>
      </c>
      <c r="I66" s="59">
        <v>36083</v>
      </c>
      <c r="J66" s="59">
        <v>36891</v>
      </c>
      <c r="K66" s="59">
        <v>36891</v>
      </c>
      <c r="L66">
        <v>205</v>
      </c>
      <c r="M66" t="s">
        <v>34</v>
      </c>
      <c r="N66">
        <v>808</v>
      </c>
    </row>
    <row r="67" spans="2:14" s="2" customFormat="1" ht="12.75">
      <c r="B67">
        <v>630899801</v>
      </c>
      <c r="C67">
        <v>1</v>
      </c>
      <c r="D67" t="s">
        <v>69</v>
      </c>
      <c r="E67">
        <v>173</v>
      </c>
      <c r="F67">
        <v>1889.9</v>
      </c>
      <c r="G67">
        <v>44722.7</v>
      </c>
      <c r="H67">
        <v>44722.7</v>
      </c>
      <c r="I67" s="59">
        <v>36145</v>
      </c>
      <c r="J67" s="59">
        <v>36891</v>
      </c>
      <c r="K67" s="59">
        <v>36891</v>
      </c>
      <c r="L67">
        <v>205</v>
      </c>
      <c r="M67" t="s">
        <v>28</v>
      </c>
      <c r="N67">
        <v>746</v>
      </c>
    </row>
    <row r="68" spans="2:14" s="2" customFormat="1" ht="12.75">
      <c r="B68">
        <v>632079701</v>
      </c>
      <c r="C68">
        <v>2</v>
      </c>
      <c r="D68" t="s">
        <v>70</v>
      </c>
      <c r="E68">
        <v>112</v>
      </c>
      <c r="F68">
        <v>2073.9</v>
      </c>
      <c r="G68">
        <v>40752.22</v>
      </c>
      <c r="H68">
        <v>20376.1</v>
      </c>
      <c r="I68" s="59">
        <v>35571</v>
      </c>
      <c r="J68" s="59">
        <v>36341</v>
      </c>
      <c r="K68" s="59">
        <v>36899</v>
      </c>
      <c r="L68">
        <v>213</v>
      </c>
      <c r="M68" t="s">
        <v>71</v>
      </c>
      <c r="N68">
        <v>1328</v>
      </c>
    </row>
    <row r="69" spans="2:14" s="2" customFormat="1" ht="12.75">
      <c r="B69">
        <v>630859801</v>
      </c>
      <c r="C69">
        <v>1</v>
      </c>
      <c r="D69" t="s">
        <v>72</v>
      </c>
      <c r="E69">
        <v>154</v>
      </c>
      <c r="F69">
        <v>1166.8</v>
      </c>
      <c r="G69">
        <v>13489.87</v>
      </c>
      <c r="H69">
        <v>1348.99</v>
      </c>
      <c r="I69" s="59">
        <v>36186</v>
      </c>
      <c r="J69" s="59">
        <v>36981</v>
      </c>
      <c r="K69" s="59">
        <v>36981</v>
      </c>
      <c r="L69">
        <v>295</v>
      </c>
      <c r="M69" t="s">
        <v>4</v>
      </c>
      <c r="N69">
        <v>795</v>
      </c>
    </row>
    <row r="70" spans="2:14" s="2" customFormat="1" ht="12.75">
      <c r="B70">
        <v>630809801</v>
      </c>
      <c r="C70">
        <v>1</v>
      </c>
      <c r="D70" t="s">
        <v>73</v>
      </c>
      <c r="E70">
        <v>171</v>
      </c>
      <c r="F70">
        <v>1844.1</v>
      </c>
      <c r="G70">
        <v>36036.21</v>
      </c>
      <c r="H70">
        <v>3603.62</v>
      </c>
      <c r="I70" s="59">
        <v>36185</v>
      </c>
      <c r="J70" s="59">
        <v>36981</v>
      </c>
      <c r="K70" s="59">
        <v>36981</v>
      </c>
      <c r="L70">
        <v>295</v>
      </c>
      <c r="M70" t="s">
        <v>7</v>
      </c>
      <c r="N70">
        <v>796</v>
      </c>
    </row>
    <row r="71" spans="2:14" s="2" customFormat="1" ht="12.75">
      <c r="B71">
        <v>630869801</v>
      </c>
      <c r="C71">
        <v>1</v>
      </c>
      <c r="D71" t="s">
        <v>74</v>
      </c>
      <c r="E71">
        <v>103</v>
      </c>
      <c r="F71">
        <v>945.4</v>
      </c>
      <c r="G71">
        <v>21326.91</v>
      </c>
      <c r="H71">
        <v>21326.91</v>
      </c>
      <c r="I71" s="59">
        <v>36192</v>
      </c>
      <c r="J71" s="59">
        <v>36981</v>
      </c>
      <c r="K71" s="59">
        <v>36981</v>
      </c>
      <c r="L71">
        <v>295</v>
      </c>
      <c r="M71" t="s">
        <v>71</v>
      </c>
      <c r="N71">
        <v>789</v>
      </c>
    </row>
    <row r="72" spans="2:14" s="2" customFormat="1" ht="12.75">
      <c r="B72">
        <v>630200002</v>
      </c>
      <c r="C72">
        <v>1</v>
      </c>
      <c r="D72" t="s">
        <v>75</v>
      </c>
      <c r="E72">
        <v>14</v>
      </c>
      <c r="F72">
        <v>236.3</v>
      </c>
      <c r="G72">
        <v>5295.2</v>
      </c>
      <c r="H72">
        <v>5295.2</v>
      </c>
      <c r="I72" s="59">
        <v>36616</v>
      </c>
      <c r="J72" s="59">
        <v>36981</v>
      </c>
      <c r="K72" s="59">
        <v>36981</v>
      </c>
      <c r="L72">
        <v>295</v>
      </c>
      <c r="M72" t="s">
        <v>219</v>
      </c>
      <c r="N72">
        <v>365</v>
      </c>
    </row>
    <row r="73" spans="2:14" s="2" customFormat="1" ht="12.75">
      <c r="B73">
        <v>630679701</v>
      </c>
      <c r="C73">
        <v>1</v>
      </c>
      <c r="D73" t="s">
        <v>76</v>
      </c>
      <c r="E73">
        <v>296.8</v>
      </c>
      <c r="F73">
        <v>4759</v>
      </c>
      <c r="G73">
        <v>58662</v>
      </c>
      <c r="H73">
        <v>32523.75</v>
      </c>
      <c r="I73" s="59">
        <v>36256</v>
      </c>
      <c r="J73" s="59">
        <v>36981</v>
      </c>
      <c r="K73" s="59">
        <v>36981</v>
      </c>
      <c r="L73">
        <v>295</v>
      </c>
      <c r="M73" t="s">
        <v>2</v>
      </c>
      <c r="N73">
        <v>725</v>
      </c>
    </row>
    <row r="74" spans="2:14" s="2" customFormat="1" ht="12.75">
      <c r="B74">
        <v>630279802</v>
      </c>
      <c r="C74">
        <v>1</v>
      </c>
      <c r="D74" t="s">
        <v>77</v>
      </c>
      <c r="E74">
        <v>4</v>
      </c>
      <c r="F74">
        <v>43.6</v>
      </c>
      <c r="G74">
        <v>327.6</v>
      </c>
      <c r="H74">
        <v>327.6</v>
      </c>
      <c r="I74" s="59">
        <v>35850</v>
      </c>
      <c r="J74" s="59">
        <v>36525</v>
      </c>
      <c r="K74" s="59">
        <v>36981</v>
      </c>
      <c r="L74">
        <v>295</v>
      </c>
      <c r="M74" t="s">
        <v>78</v>
      </c>
      <c r="N74">
        <v>1131</v>
      </c>
    </row>
    <row r="75" spans="2:18" s="2" customFormat="1" ht="12.75">
      <c r="B75">
        <v>630719601</v>
      </c>
      <c r="C75">
        <v>1</v>
      </c>
      <c r="D75" t="s">
        <v>79</v>
      </c>
      <c r="E75">
        <v>156</v>
      </c>
      <c r="F75">
        <v>2513.8</v>
      </c>
      <c r="G75">
        <v>46693.91</v>
      </c>
      <c r="H75">
        <v>35576.32</v>
      </c>
      <c r="I75" s="59">
        <v>35528</v>
      </c>
      <c r="J75" s="59">
        <v>36250</v>
      </c>
      <c r="K75" s="59">
        <v>36981</v>
      </c>
      <c r="L75">
        <v>295</v>
      </c>
      <c r="M75" t="s">
        <v>80</v>
      </c>
      <c r="N75">
        <v>1453</v>
      </c>
      <c r="O75" s="48"/>
      <c r="P75" s="48"/>
      <c r="Q75" s="48"/>
      <c r="R75" s="48"/>
    </row>
    <row r="76" spans="2:18" s="2" customFormat="1" ht="12.75">
      <c r="B76">
        <v>630559701</v>
      </c>
      <c r="C76">
        <v>1</v>
      </c>
      <c r="D76" t="s">
        <v>81</v>
      </c>
      <c r="E76">
        <v>175</v>
      </c>
      <c r="F76">
        <v>1488.5</v>
      </c>
      <c r="G76">
        <v>25617.3</v>
      </c>
      <c r="H76">
        <v>2571.73</v>
      </c>
      <c r="I76" s="59">
        <v>36263</v>
      </c>
      <c r="J76" s="59">
        <v>36981</v>
      </c>
      <c r="K76" s="59">
        <v>36981</v>
      </c>
      <c r="L76">
        <v>295</v>
      </c>
      <c r="M76" t="s">
        <v>11</v>
      </c>
      <c r="N76">
        <v>718</v>
      </c>
      <c r="O76" s="48"/>
      <c r="P76" s="48"/>
      <c r="Q76" s="48"/>
      <c r="R76" s="48"/>
    </row>
    <row r="77" spans="2:18" s="2" customFormat="1" ht="12.75">
      <c r="B77">
        <v>630100002</v>
      </c>
      <c r="C77">
        <v>1</v>
      </c>
      <c r="D77" t="s">
        <v>82</v>
      </c>
      <c r="E77">
        <v>26</v>
      </c>
      <c r="F77">
        <v>744</v>
      </c>
      <c r="G77">
        <v>13844.08</v>
      </c>
      <c r="H77">
        <v>1384.41</v>
      </c>
      <c r="I77" s="59">
        <v>36556</v>
      </c>
      <c r="J77" s="59">
        <v>36981</v>
      </c>
      <c r="K77" s="59">
        <v>36981</v>
      </c>
      <c r="L77">
        <v>295</v>
      </c>
      <c r="M77" t="s">
        <v>83</v>
      </c>
      <c r="N77">
        <v>425</v>
      </c>
      <c r="O77" s="48"/>
      <c r="P77" s="48"/>
      <c r="Q77" s="48"/>
      <c r="R77" s="48"/>
    </row>
    <row r="78" spans="2:18" s="2" customFormat="1" ht="12.75">
      <c r="B78">
        <v>630579701</v>
      </c>
      <c r="C78">
        <v>1</v>
      </c>
      <c r="D78" t="s">
        <v>84</v>
      </c>
      <c r="E78">
        <v>119</v>
      </c>
      <c r="F78">
        <v>1175.5</v>
      </c>
      <c r="G78">
        <v>27531.59</v>
      </c>
      <c r="H78">
        <v>3933.08</v>
      </c>
      <c r="I78" s="59">
        <v>35846</v>
      </c>
      <c r="J78" s="59">
        <v>36616</v>
      </c>
      <c r="K78" s="59">
        <v>36981</v>
      </c>
      <c r="L78">
        <v>295</v>
      </c>
      <c r="M78" t="s">
        <v>2</v>
      </c>
      <c r="N78">
        <v>1135</v>
      </c>
      <c r="O78" s="48"/>
      <c r="P78" s="48"/>
      <c r="Q78" s="48"/>
      <c r="R78" s="48"/>
    </row>
    <row r="79" spans="2:18" s="2" customFormat="1" ht="12.75">
      <c r="B79">
        <v>630409701</v>
      </c>
      <c r="C79">
        <v>1</v>
      </c>
      <c r="D79" t="s">
        <v>85</v>
      </c>
      <c r="E79">
        <v>214.1</v>
      </c>
      <c r="F79">
        <v>2171.8</v>
      </c>
      <c r="G79">
        <v>14889.58</v>
      </c>
      <c r="H79">
        <v>7444.79</v>
      </c>
      <c r="I79" s="59">
        <v>36256</v>
      </c>
      <c r="J79" s="59">
        <v>37011</v>
      </c>
      <c r="K79" s="59">
        <v>37011</v>
      </c>
      <c r="L79">
        <v>325</v>
      </c>
      <c r="M79" t="s">
        <v>2</v>
      </c>
      <c r="N79">
        <v>755</v>
      </c>
      <c r="O79" s="48"/>
      <c r="P79" s="48"/>
      <c r="Q79" s="48"/>
      <c r="R79" s="48"/>
    </row>
    <row r="80" spans="2:18" s="2" customFormat="1" ht="12.75">
      <c r="B80">
        <v>630549901</v>
      </c>
      <c r="C80">
        <v>1</v>
      </c>
      <c r="D80" t="s">
        <v>86</v>
      </c>
      <c r="E80">
        <v>59</v>
      </c>
      <c r="F80">
        <v>948.6</v>
      </c>
      <c r="G80">
        <v>25469.16</v>
      </c>
      <c r="H80">
        <v>2546.92</v>
      </c>
      <c r="I80" s="59">
        <v>36550</v>
      </c>
      <c r="J80" s="59">
        <v>37026</v>
      </c>
      <c r="K80" s="59">
        <v>37026</v>
      </c>
      <c r="L80">
        <v>340</v>
      </c>
      <c r="M80" t="s">
        <v>71</v>
      </c>
      <c r="N80">
        <v>476</v>
      </c>
      <c r="O80" s="48"/>
      <c r="P80" s="48"/>
      <c r="Q80" s="48"/>
      <c r="R80" s="48"/>
    </row>
    <row r="81" spans="2:18" s="2" customFormat="1" ht="12.75">
      <c r="B81">
        <v>630010001</v>
      </c>
      <c r="C81">
        <v>1</v>
      </c>
      <c r="D81" t="s">
        <v>87</v>
      </c>
      <c r="E81">
        <v>12</v>
      </c>
      <c r="F81">
        <v>162</v>
      </c>
      <c r="G81">
        <v>9879.8</v>
      </c>
      <c r="H81">
        <v>987.98</v>
      </c>
      <c r="I81" s="59">
        <v>36665</v>
      </c>
      <c r="J81" s="59">
        <v>37072</v>
      </c>
      <c r="K81" s="59">
        <v>37072</v>
      </c>
      <c r="L81">
        <v>386</v>
      </c>
      <c r="M81" t="s">
        <v>88</v>
      </c>
      <c r="N81">
        <v>407</v>
      </c>
      <c r="O81" s="48"/>
      <c r="P81" s="48"/>
      <c r="Q81" s="48"/>
      <c r="R81" s="48"/>
    </row>
    <row r="82" spans="2:18" s="2" customFormat="1" ht="12.75">
      <c r="B82">
        <v>631019701</v>
      </c>
      <c r="C82">
        <v>1</v>
      </c>
      <c r="D82" t="s">
        <v>89</v>
      </c>
      <c r="E82">
        <v>96</v>
      </c>
      <c r="F82">
        <v>832</v>
      </c>
      <c r="G82">
        <v>9822.85</v>
      </c>
      <c r="H82">
        <v>9822.85</v>
      </c>
      <c r="I82" s="59">
        <v>36416</v>
      </c>
      <c r="J82" s="59">
        <v>37072</v>
      </c>
      <c r="K82" s="59">
        <v>37072</v>
      </c>
      <c r="L82">
        <v>386</v>
      </c>
      <c r="M82" t="s">
        <v>2</v>
      </c>
      <c r="N82">
        <v>656</v>
      </c>
      <c r="O82" s="48"/>
      <c r="P82" s="48"/>
      <c r="Q82" s="48"/>
      <c r="R82" s="48"/>
    </row>
    <row r="83" spans="2:18" s="2" customFormat="1" ht="12.75">
      <c r="B83">
        <v>630389602</v>
      </c>
      <c r="C83">
        <v>1</v>
      </c>
      <c r="D83" t="s">
        <v>90</v>
      </c>
      <c r="E83">
        <v>18</v>
      </c>
      <c r="F83">
        <v>329</v>
      </c>
      <c r="G83">
        <v>1809.5</v>
      </c>
      <c r="H83">
        <v>1727.25</v>
      </c>
      <c r="I83" s="59">
        <v>35496</v>
      </c>
      <c r="J83" s="59">
        <v>36341</v>
      </c>
      <c r="K83" s="59">
        <v>37072</v>
      </c>
      <c r="L83">
        <v>386</v>
      </c>
      <c r="M83" t="s">
        <v>1</v>
      </c>
      <c r="N83">
        <v>1576</v>
      </c>
      <c r="O83" s="48"/>
      <c r="P83" s="48"/>
      <c r="Q83" s="48"/>
      <c r="R83" s="48"/>
    </row>
    <row r="84" spans="2:18" s="2" customFormat="1" ht="12.75">
      <c r="B84">
        <v>630159901</v>
      </c>
      <c r="C84">
        <v>1</v>
      </c>
      <c r="D84" t="s">
        <v>91</v>
      </c>
      <c r="E84">
        <v>10.6</v>
      </c>
      <c r="F84">
        <v>282</v>
      </c>
      <c r="G84">
        <v>6806.5</v>
      </c>
      <c r="H84">
        <v>6806.5</v>
      </c>
      <c r="I84" s="59">
        <v>36340</v>
      </c>
      <c r="J84" s="59">
        <v>37072</v>
      </c>
      <c r="K84" s="59">
        <v>37072</v>
      </c>
      <c r="L84">
        <v>386</v>
      </c>
      <c r="M84" t="s">
        <v>2</v>
      </c>
      <c r="N84">
        <v>732</v>
      </c>
      <c r="O84" s="48"/>
      <c r="P84" s="48"/>
      <c r="Q84" s="48"/>
      <c r="R84" s="48"/>
    </row>
    <row r="85" spans="2:18" s="2" customFormat="1" ht="12.75">
      <c r="B85">
        <v>630019901</v>
      </c>
      <c r="C85">
        <v>1</v>
      </c>
      <c r="D85" t="s">
        <v>92</v>
      </c>
      <c r="E85">
        <v>100</v>
      </c>
      <c r="F85">
        <v>845.5</v>
      </c>
      <c r="G85">
        <v>12923.2</v>
      </c>
      <c r="H85">
        <v>6461.6</v>
      </c>
      <c r="I85" s="59">
        <v>36340</v>
      </c>
      <c r="J85" s="59">
        <v>37072</v>
      </c>
      <c r="K85" s="59">
        <v>37072</v>
      </c>
      <c r="L85">
        <v>386</v>
      </c>
      <c r="M85" t="s">
        <v>71</v>
      </c>
      <c r="N85">
        <v>732</v>
      </c>
      <c r="O85" s="48"/>
      <c r="P85" s="48"/>
      <c r="Q85" s="48"/>
      <c r="R85" s="48"/>
    </row>
    <row r="86" spans="2:18" s="2" customFormat="1" ht="12.75">
      <c r="B86">
        <v>632099801</v>
      </c>
      <c r="C86">
        <v>1</v>
      </c>
      <c r="D86" t="s">
        <v>93</v>
      </c>
      <c r="E86">
        <v>122</v>
      </c>
      <c r="F86">
        <v>2025.4</v>
      </c>
      <c r="G86">
        <v>40104.1</v>
      </c>
      <c r="H86">
        <v>4010.41</v>
      </c>
      <c r="I86" s="59">
        <v>36291</v>
      </c>
      <c r="J86" s="59">
        <v>37072</v>
      </c>
      <c r="K86" s="59">
        <v>37072</v>
      </c>
      <c r="L86">
        <v>386</v>
      </c>
      <c r="M86" t="s">
        <v>34</v>
      </c>
      <c r="N86">
        <v>781</v>
      </c>
      <c r="O86" s="48"/>
      <c r="P86" s="48"/>
      <c r="Q86" s="48"/>
      <c r="R86" s="48"/>
    </row>
    <row r="87" spans="2:18" s="2" customFormat="1" ht="12.75">
      <c r="B87">
        <v>630309601</v>
      </c>
      <c r="C87">
        <v>1</v>
      </c>
      <c r="D87" t="s">
        <v>94</v>
      </c>
      <c r="E87">
        <v>38</v>
      </c>
      <c r="F87">
        <v>473</v>
      </c>
      <c r="G87">
        <v>5505.9</v>
      </c>
      <c r="H87">
        <v>550.59</v>
      </c>
      <c r="I87" s="59">
        <v>35942</v>
      </c>
      <c r="J87" s="59">
        <v>36707</v>
      </c>
      <c r="K87" s="59">
        <v>37072</v>
      </c>
      <c r="L87">
        <v>386</v>
      </c>
      <c r="M87" t="s">
        <v>71</v>
      </c>
      <c r="N87">
        <v>1130</v>
      </c>
      <c r="O87" s="48"/>
      <c r="P87" s="48"/>
      <c r="Q87" s="48"/>
      <c r="R87" s="48"/>
    </row>
    <row r="88" spans="2:18" s="2" customFormat="1" ht="12.75">
      <c r="B88">
        <v>630029901</v>
      </c>
      <c r="C88">
        <v>1</v>
      </c>
      <c r="D88" t="s">
        <v>95</v>
      </c>
      <c r="E88">
        <v>37</v>
      </c>
      <c r="F88">
        <v>273.7</v>
      </c>
      <c r="G88">
        <v>3602.1</v>
      </c>
      <c r="H88">
        <v>360.21</v>
      </c>
      <c r="I88" s="59">
        <v>36340</v>
      </c>
      <c r="J88" s="59">
        <v>37072</v>
      </c>
      <c r="K88" s="59">
        <v>37072</v>
      </c>
      <c r="L88">
        <v>386</v>
      </c>
      <c r="M88" t="s">
        <v>71</v>
      </c>
      <c r="N88">
        <v>732</v>
      </c>
      <c r="O88" s="48"/>
      <c r="P88" s="48"/>
      <c r="Q88" s="48"/>
      <c r="R88" s="48"/>
    </row>
    <row r="89" spans="2:18" s="2" customFormat="1" ht="12.75">
      <c r="B89">
        <v>630949701</v>
      </c>
      <c r="C89">
        <v>1</v>
      </c>
      <c r="D89" t="s">
        <v>96</v>
      </c>
      <c r="E89">
        <v>41</v>
      </c>
      <c r="F89">
        <v>1038.1</v>
      </c>
      <c r="G89">
        <v>8669.29</v>
      </c>
      <c r="H89">
        <v>8669.29</v>
      </c>
      <c r="I89" s="59">
        <v>35942</v>
      </c>
      <c r="J89" s="59">
        <v>36707</v>
      </c>
      <c r="K89" s="59">
        <v>37072</v>
      </c>
      <c r="L89">
        <v>386</v>
      </c>
      <c r="M89" t="s">
        <v>71</v>
      </c>
      <c r="N89">
        <v>1130</v>
      </c>
      <c r="O89" s="48"/>
      <c r="P89" s="48"/>
      <c r="Q89" s="48"/>
      <c r="R89" s="48"/>
    </row>
    <row r="90" spans="2:18" s="2" customFormat="1" ht="12.75">
      <c r="B90">
        <v>630769801</v>
      </c>
      <c r="C90">
        <v>1</v>
      </c>
      <c r="D90" t="s">
        <v>97</v>
      </c>
      <c r="E90">
        <v>102</v>
      </c>
      <c r="F90">
        <v>1935.4</v>
      </c>
      <c r="G90">
        <v>58512.13</v>
      </c>
      <c r="H90">
        <v>37512.23</v>
      </c>
      <c r="I90" s="59">
        <v>36369</v>
      </c>
      <c r="J90" s="59">
        <v>37072</v>
      </c>
      <c r="K90" s="59">
        <v>37072</v>
      </c>
      <c r="L90">
        <v>386</v>
      </c>
      <c r="M90" t="s">
        <v>13</v>
      </c>
      <c r="N90">
        <v>703</v>
      </c>
      <c r="O90" s="48"/>
      <c r="P90" s="48"/>
      <c r="Q90" s="48"/>
      <c r="R90" s="48"/>
    </row>
    <row r="91" spans="2:18" s="2" customFormat="1" ht="12.75">
      <c r="B91">
        <v>632159801</v>
      </c>
      <c r="C91">
        <v>1</v>
      </c>
      <c r="D91" t="s">
        <v>98</v>
      </c>
      <c r="E91">
        <v>131</v>
      </c>
      <c r="F91">
        <v>761.5</v>
      </c>
      <c r="G91">
        <v>52914.51</v>
      </c>
      <c r="H91">
        <v>52914.51</v>
      </c>
      <c r="I91" s="59">
        <v>36270</v>
      </c>
      <c r="J91" s="59">
        <v>37072</v>
      </c>
      <c r="K91" s="59">
        <v>37072</v>
      </c>
      <c r="L91">
        <v>386</v>
      </c>
      <c r="M91" t="s">
        <v>219</v>
      </c>
      <c r="N91">
        <v>802</v>
      </c>
      <c r="O91" s="48"/>
      <c r="P91" s="48"/>
      <c r="Q91" s="48"/>
      <c r="R91" s="48"/>
    </row>
    <row r="92" spans="2:18" s="2" customFormat="1" ht="12.75">
      <c r="B92">
        <v>632089801</v>
      </c>
      <c r="C92">
        <v>1</v>
      </c>
      <c r="D92" t="s">
        <v>99</v>
      </c>
      <c r="E92">
        <v>174</v>
      </c>
      <c r="F92">
        <v>2284.9</v>
      </c>
      <c r="G92">
        <v>45988.3</v>
      </c>
      <c r="H92">
        <v>4598.83</v>
      </c>
      <c r="I92" s="59">
        <v>36291</v>
      </c>
      <c r="J92" s="59">
        <v>37072</v>
      </c>
      <c r="K92" s="59">
        <v>37072</v>
      </c>
      <c r="L92">
        <v>386</v>
      </c>
      <c r="M92" t="s">
        <v>34</v>
      </c>
      <c r="N92">
        <v>781</v>
      </c>
      <c r="O92" s="48"/>
      <c r="P92" s="48"/>
      <c r="Q92" s="48"/>
      <c r="R92" s="48"/>
    </row>
    <row r="93" spans="2:18" s="2" customFormat="1" ht="12.75">
      <c r="B93">
        <v>632219801</v>
      </c>
      <c r="C93">
        <v>1</v>
      </c>
      <c r="D93" t="s">
        <v>100</v>
      </c>
      <c r="E93">
        <v>98</v>
      </c>
      <c r="F93">
        <v>777.3</v>
      </c>
      <c r="G93">
        <v>16347.66</v>
      </c>
      <c r="H93">
        <v>16347.66</v>
      </c>
      <c r="I93" s="59">
        <v>36272</v>
      </c>
      <c r="J93" s="59">
        <v>37072</v>
      </c>
      <c r="K93" s="59">
        <v>37072</v>
      </c>
      <c r="L93">
        <v>386</v>
      </c>
      <c r="M93" t="s">
        <v>30</v>
      </c>
      <c r="N93">
        <v>800</v>
      </c>
      <c r="O93" s="48"/>
      <c r="P93" s="48"/>
      <c r="Q93" s="48"/>
      <c r="R93" s="48"/>
    </row>
    <row r="94" spans="2:18" s="2" customFormat="1" ht="12.75">
      <c r="B94">
        <v>630749801</v>
      </c>
      <c r="C94">
        <v>1</v>
      </c>
      <c r="D94" t="s">
        <v>101</v>
      </c>
      <c r="E94">
        <v>108.5</v>
      </c>
      <c r="F94">
        <v>1617.1</v>
      </c>
      <c r="G94">
        <v>45702.93</v>
      </c>
      <c r="H94">
        <v>20566.32</v>
      </c>
      <c r="I94" s="59">
        <v>36405</v>
      </c>
      <c r="J94" s="59">
        <v>37164</v>
      </c>
      <c r="K94" s="59">
        <v>37164</v>
      </c>
      <c r="L94">
        <v>478</v>
      </c>
      <c r="M94" t="s">
        <v>13</v>
      </c>
      <c r="N94">
        <v>759</v>
      </c>
      <c r="O94" s="48"/>
      <c r="P94" s="48"/>
      <c r="Q94" s="48"/>
      <c r="R94" s="48"/>
    </row>
    <row r="95" spans="2:18" s="2" customFormat="1" ht="12.75">
      <c r="B95">
        <v>630139901</v>
      </c>
      <c r="C95">
        <v>1</v>
      </c>
      <c r="D95" t="s">
        <v>102</v>
      </c>
      <c r="E95">
        <v>39</v>
      </c>
      <c r="F95">
        <v>530.7</v>
      </c>
      <c r="G95">
        <v>24746.6</v>
      </c>
      <c r="H95">
        <v>2474.66</v>
      </c>
      <c r="I95" s="59">
        <v>36405</v>
      </c>
      <c r="J95" s="59">
        <v>37164</v>
      </c>
      <c r="K95" s="59">
        <v>37164</v>
      </c>
      <c r="L95">
        <v>478</v>
      </c>
      <c r="M95" t="s">
        <v>11</v>
      </c>
      <c r="N95">
        <v>759</v>
      </c>
      <c r="O95" s="48"/>
      <c r="P95" s="48"/>
      <c r="Q95" s="48"/>
      <c r="R95" s="48"/>
    </row>
    <row r="96" spans="2:18" s="2" customFormat="1" ht="12.75">
      <c r="B96">
        <v>630469902</v>
      </c>
      <c r="C96">
        <v>1</v>
      </c>
      <c r="D96" t="s">
        <v>103</v>
      </c>
      <c r="E96">
        <v>32</v>
      </c>
      <c r="F96">
        <v>748.2</v>
      </c>
      <c r="G96">
        <v>774.44</v>
      </c>
      <c r="H96">
        <v>2710.54</v>
      </c>
      <c r="I96" s="59">
        <v>36425</v>
      </c>
      <c r="J96" s="59">
        <v>37164</v>
      </c>
      <c r="K96" s="59">
        <v>37164</v>
      </c>
      <c r="L96">
        <v>478</v>
      </c>
      <c r="M96" t="s">
        <v>104</v>
      </c>
      <c r="N96">
        <v>739</v>
      </c>
      <c r="O96" s="48"/>
      <c r="P96" s="48"/>
      <c r="Q96" s="48"/>
      <c r="R96" s="48"/>
    </row>
    <row r="97" spans="2:18" s="2" customFormat="1" ht="12.75">
      <c r="B97">
        <v>630279901</v>
      </c>
      <c r="C97">
        <v>1</v>
      </c>
      <c r="D97" t="s">
        <v>105</v>
      </c>
      <c r="E97">
        <v>35</v>
      </c>
      <c r="F97">
        <v>1162.6</v>
      </c>
      <c r="G97">
        <v>37665.1</v>
      </c>
      <c r="H97">
        <v>18832.55</v>
      </c>
      <c r="I97" s="59">
        <v>36521</v>
      </c>
      <c r="J97" s="59">
        <v>37256</v>
      </c>
      <c r="K97" s="59">
        <v>37256</v>
      </c>
      <c r="L97">
        <v>570</v>
      </c>
      <c r="M97" t="s">
        <v>40</v>
      </c>
      <c r="N97">
        <v>735</v>
      </c>
      <c r="O97" s="48"/>
      <c r="P97" s="48"/>
      <c r="Q97" s="48"/>
      <c r="R97" s="48"/>
    </row>
    <row r="98" spans="2:18" s="2" customFormat="1" ht="12.75">
      <c r="B98">
        <v>630579901</v>
      </c>
      <c r="C98">
        <v>1</v>
      </c>
      <c r="D98" t="s">
        <v>106</v>
      </c>
      <c r="E98">
        <v>63</v>
      </c>
      <c r="F98">
        <v>1715.9</v>
      </c>
      <c r="G98">
        <v>40678.98</v>
      </c>
      <c r="H98">
        <v>4067.9</v>
      </c>
      <c r="I98" s="59">
        <v>36521</v>
      </c>
      <c r="J98" s="59">
        <v>37256</v>
      </c>
      <c r="K98" s="59">
        <v>37256</v>
      </c>
      <c r="L98">
        <v>570</v>
      </c>
      <c r="M98" t="s">
        <v>40</v>
      </c>
      <c r="N98">
        <v>735</v>
      </c>
      <c r="O98" s="48"/>
      <c r="P98" s="48"/>
      <c r="Q98" s="48"/>
      <c r="R98" s="48"/>
    </row>
    <row r="99" spans="2:18" s="2" customFormat="1" ht="12.75">
      <c r="B99">
        <v>630369901</v>
      </c>
      <c r="C99">
        <v>1</v>
      </c>
      <c r="D99" t="s">
        <v>107</v>
      </c>
      <c r="E99">
        <v>100</v>
      </c>
      <c r="F99">
        <v>2615.5</v>
      </c>
      <c r="G99">
        <v>107555.93</v>
      </c>
      <c r="H99">
        <v>34417.9</v>
      </c>
      <c r="I99" s="59">
        <v>36494</v>
      </c>
      <c r="J99" s="59">
        <v>37256</v>
      </c>
      <c r="K99" s="59">
        <v>37256</v>
      </c>
      <c r="L99">
        <v>570</v>
      </c>
      <c r="M99" t="s">
        <v>2</v>
      </c>
      <c r="N99">
        <v>762</v>
      </c>
      <c r="O99" s="48"/>
      <c r="P99" s="48"/>
      <c r="Q99" s="48"/>
      <c r="R99" s="48"/>
    </row>
    <row r="100" spans="2:18" s="2" customFormat="1" ht="12.75">
      <c r="B100">
        <v>630289901</v>
      </c>
      <c r="C100">
        <v>1</v>
      </c>
      <c r="D100" t="s">
        <v>108</v>
      </c>
      <c r="E100">
        <v>91</v>
      </c>
      <c r="F100">
        <v>1126.9</v>
      </c>
      <c r="G100">
        <v>26566.6</v>
      </c>
      <c r="H100">
        <v>2656.66</v>
      </c>
      <c r="I100" s="59">
        <v>36515</v>
      </c>
      <c r="J100" s="59">
        <v>37256</v>
      </c>
      <c r="K100" s="59">
        <v>37256</v>
      </c>
      <c r="L100">
        <v>570</v>
      </c>
      <c r="M100" t="s">
        <v>9</v>
      </c>
      <c r="N100">
        <v>741</v>
      </c>
      <c r="O100" s="48"/>
      <c r="P100" s="48"/>
      <c r="Q100" s="48"/>
      <c r="R100" s="48"/>
    </row>
    <row r="101" spans="2:18" s="2" customFormat="1" ht="12.75">
      <c r="B101">
        <v>630439901</v>
      </c>
      <c r="C101">
        <v>1</v>
      </c>
      <c r="D101" t="s">
        <v>109</v>
      </c>
      <c r="E101">
        <v>140</v>
      </c>
      <c r="F101">
        <v>5116.2</v>
      </c>
      <c r="G101">
        <v>165006.7</v>
      </c>
      <c r="H101">
        <v>84153.42</v>
      </c>
      <c r="I101" s="59">
        <v>36529</v>
      </c>
      <c r="J101" s="59">
        <v>37256</v>
      </c>
      <c r="K101" s="59">
        <v>37256</v>
      </c>
      <c r="L101">
        <v>570</v>
      </c>
      <c r="M101" t="s">
        <v>28</v>
      </c>
      <c r="N101">
        <v>727</v>
      </c>
      <c r="O101" s="48"/>
      <c r="P101" s="48"/>
      <c r="Q101" s="48"/>
      <c r="R101" s="48"/>
    </row>
    <row r="102" spans="2:18" s="2" customFormat="1" ht="12.75">
      <c r="B102">
        <v>630459901</v>
      </c>
      <c r="C102">
        <v>1</v>
      </c>
      <c r="D102" t="s">
        <v>110</v>
      </c>
      <c r="E102">
        <v>61</v>
      </c>
      <c r="F102">
        <v>1625.7</v>
      </c>
      <c r="G102">
        <v>30917.6</v>
      </c>
      <c r="H102">
        <v>3091.76</v>
      </c>
      <c r="I102" s="59">
        <v>36532</v>
      </c>
      <c r="J102" s="59">
        <v>37256</v>
      </c>
      <c r="K102" s="59">
        <v>37256</v>
      </c>
      <c r="L102">
        <v>570</v>
      </c>
      <c r="M102" t="s">
        <v>61</v>
      </c>
      <c r="N102">
        <v>724</v>
      </c>
      <c r="O102" s="48"/>
      <c r="P102" s="48"/>
      <c r="Q102" s="48"/>
      <c r="R102" s="48"/>
    </row>
    <row r="103" spans="2:18" s="2" customFormat="1" ht="12.75">
      <c r="B103">
        <v>630229901</v>
      </c>
      <c r="C103">
        <v>1</v>
      </c>
      <c r="D103" t="s">
        <v>111</v>
      </c>
      <c r="E103">
        <v>93</v>
      </c>
      <c r="F103">
        <v>2837.8</v>
      </c>
      <c r="G103">
        <v>111000.7</v>
      </c>
      <c r="H103">
        <v>55500.36</v>
      </c>
      <c r="I103" s="59">
        <v>36473</v>
      </c>
      <c r="J103" s="59">
        <v>37256</v>
      </c>
      <c r="K103" s="59">
        <v>37256</v>
      </c>
      <c r="L103">
        <v>570</v>
      </c>
      <c r="M103" t="s">
        <v>28</v>
      </c>
      <c r="N103">
        <v>783</v>
      </c>
      <c r="O103" s="48"/>
      <c r="P103" s="48"/>
      <c r="Q103" s="48"/>
      <c r="R103" s="48"/>
    </row>
    <row r="104" spans="2:18" s="2" customFormat="1" ht="12.75">
      <c r="B104">
        <v>630030001</v>
      </c>
      <c r="C104">
        <v>1</v>
      </c>
      <c r="D104" t="s">
        <v>112</v>
      </c>
      <c r="E104">
        <v>8</v>
      </c>
      <c r="F104">
        <v>147.6</v>
      </c>
      <c r="G104">
        <v>1578.76</v>
      </c>
      <c r="H104">
        <v>1578.76</v>
      </c>
      <c r="I104" s="59">
        <v>36478</v>
      </c>
      <c r="J104" s="59">
        <v>37256</v>
      </c>
      <c r="K104" s="59">
        <v>37256</v>
      </c>
      <c r="L104">
        <v>570</v>
      </c>
      <c r="M104" t="s">
        <v>61</v>
      </c>
      <c r="N104">
        <v>778</v>
      </c>
      <c r="O104" s="48"/>
      <c r="P104" s="48"/>
      <c r="Q104" s="48"/>
      <c r="R104" s="48"/>
    </row>
    <row r="105" spans="2:18" s="2" customFormat="1" ht="12.75">
      <c r="B105">
        <v>630429901</v>
      </c>
      <c r="C105">
        <v>1</v>
      </c>
      <c r="D105" t="s">
        <v>113</v>
      </c>
      <c r="E105">
        <v>69</v>
      </c>
      <c r="F105">
        <v>1062.4</v>
      </c>
      <c r="G105">
        <v>20941.2</v>
      </c>
      <c r="H105">
        <v>2094.12</v>
      </c>
      <c r="I105" s="59">
        <v>36515</v>
      </c>
      <c r="J105" s="59">
        <v>37256</v>
      </c>
      <c r="K105" s="59">
        <v>37256</v>
      </c>
      <c r="L105">
        <v>570</v>
      </c>
      <c r="M105" t="s">
        <v>9</v>
      </c>
      <c r="N105">
        <v>741</v>
      </c>
      <c r="O105" s="48"/>
      <c r="P105" s="48"/>
      <c r="Q105" s="48"/>
      <c r="R105" s="48"/>
    </row>
    <row r="106" spans="2:14" s="2" customFormat="1" ht="12.75">
      <c r="B106">
        <v>630399801</v>
      </c>
      <c r="C106">
        <v>1</v>
      </c>
      <c r="D106" t="s">
        <v>114</v>
      </c>
      <c r="E106">
        <v>239.4</v>
      </c>
      <c r="F106">
        <v>3159</v>
      </c>
      <c r="G106">
        <v>102199.44</v>
      </c>
      <c r="H106">
        <v>10219.94</v>
      </c>
      <c r="I106" s="59">
        <v>36180</v>
      </c>
      <c r="J106" s="59">
        <v>37256</v>
      </c>
      <c r="K106" s="59">
        <v>37256</v>
      </c>
      <c r="L106">
        <v>570</v>
      </c>
      <c r="M106" t="s">
        <v>2</v>
      </c>
      <c r="N106">
        <v>1076</v>
      </c>
    </row>
    <row r="107" spans="2:18" s="2" customFormat="1" ht="12.75">
      <c r="B107">
        <v>630319901</v>
      </c>
      <c r="C107">
        <v>1</v>
      </c>
      <c r="D107" t="s">
        <v>115</v>
      </c>
      <c r="E107">
        <v>47</v>
      </c>
      <c r="F107">
        <v>525.7</v>
      </c>
      <c r="G107">
        <v>13942.2</v>
      </c>
      <c r="H107">
        <v>1394.22</v>
      </c>
      <c r="I107" s="59">
        <v>36478</v>
      </c>
      <c r="J107" s="59">
        <v>37256</v>
      </c>
      <c r="K107" s="59">
        <v>37256</v>
      </c>
      <c r="L107">
        <v>570</v>
      </c>
      <c r="M107" t="s">
        <v>116</v>
      </c>
      <c r="N107">
        <v>778</v>
      </c>
      <c r="O107" s="48"/>
      <c r="P107" s="48"/>
      <c r="Q107" s="48"/>
      <c r="R107" s="48"/>
    </row>
    <row r="108" spans="2:18" s="2" customFormat="1" ht="12.75">
      <c r="B108">
        <v>630209901</v>
      </c>
      <c r="C108">
        <v>2</v>
      </c>
      <c r="D108" t="s">
        <v>117</v>
      </c>
      <c r="E108">
        <v>23</v>
      </c>
      <c r="F108">
        <v>104.8</v>
      </c>
      <c r="G108">
        <v>890.8</v>
      </c>
      <c r="H108">
        <v>89.08</v>
      </c>
      <c r="I108" s="59">
        <v>36374</v>
      </c>
      <c r="J108" s="59">
        <v>36799</v>
      </c>
      <c r="K108" s="59">
        <v>37256</v>
      </c>
      <c r="L108">
        <v>570</v>
      </c>
      <c r="M108" t="s">
        <v>38</v>
      </c>
      <c r="N108">
        <v>882</v>
      </c>
      <c r="O108" s="48"/>
      <c r="P108" s="48"/>
      <c r="Q108" s="48"/>
      <c r="R108" s="48"/>
    </row>
    <row r="109" spans="2:18" s="2" customFormat="1" ht="12.75">
      <c r="B109">
        <v>630219901</v>
      </c>
      <c r="C109">
        <v>2</v>
      </c>
      <c r="D109" t="s">
        <v>118</v>
      </c>
      <c r="E109">
        <v>14</v>
      </c>
      <c r="F109">
        <v>57.6</v>
      </c>
      <c r="G109">
        <v>489.6</v>
      </c>
      <c r="H109">
        <v>48.96</v>
      </c>
      <c r="I109" s="59">
        <v>36374</v>
      </c>
      <c r="J109" s="59">
        <v>36799</v>
      </c>
      <c r="K109" s="59">
        <v>37256</v>
      </c>
      <c r="L109">
        <v>570</v>
      </c>
      <c r="M109" t="s">
        <v>38</v>
      </c>
      <c r="N109">
        <v>882</v>
      </c>
      <c r="O109" s="48"/>
      <c r="P109" s="48"/>
      <c r="Q109" s="48"/>
      <c r="R109" s="48"/>
    </row>
    <row r="110" spans="2:18" s="2" customFormat="1" ht="12.75">
      <c r="B110">
        <v>630399901</v>
      </c>
      <c r="C110">
        <v>1</v>
      </c>
      <c r="D110" t="s">
        <v>119</v>
      </c>
      <c r="E110">
        <v>18</v>
      </c>
      <c r="F110">
        <v>290.4</v>
      </c>
      <c r="G110">
        <v>17488.29</v>
      </c>
      <c r="H110">
        <v>17488.29</v>
      </c>
      <c r="I110" s="59">
        <v>36494</v>
      </c>
      <c r="J110" s="59">
        <v>37256</v>
      </c>
      <c r="K110" s="59">
        <v>37256</v>
      </c>
      <c r="L110">
        <v>570</v>
      </c>
      <c r="M110" t="s">
        <v>2</v>
      </c>
      <c r="N110">
        <v>762</v>
      </c>
      <c r="O110" s="48"/>
      <c r="P110" s="48"/>
      <c r="Q110" s="48"/>
      <c r="R110" s="48"/>
    </row>
    <row r="111" spans="2:18" s="2" customFormat="1" ht="12.75">
      <c r="B111">
        <v>630339901</v>
      </c>
      <c r="C111">
        <v>1</v>
      </c>
      <c r="D111" t="s">
        <v>120</v>
      </c>
      <c r="E111">
        <v>50</v>
      </c>
      <c r="F111">
        <v>721.9</v>
      </c>
      <c r="G111">
        <v>29902.06</v>
      </c>
      <c r="H111">
        <v>2990.21</v>
      </c>
      <c r="I111" s="59">
        <v>36530</v>
      </c>
      <c r="J111" s="59">
        <v>37256</v>
      </c>
      <c r="K111" s="59">
        <v>37256</v>
      </c>
      <c r="L111">
        <v>570</v>
      </c>
      <c r="M111" t="s">
        <v>7</v>
      </c>
      <c r="N111">
        <v>726</v>
      </c>
      <c r="O111" s="48"/>
      <c r="P111" s="48"/>
      <c r="Q111" s="48"/>
      <c r="R111" s="48"/>
    </row>
    <row r="112" spans="2:18" s="2" customFormat="1" ht="12.75">
      <c r="B112">
        <v>630299901</v>
      </c>
      <c r="C112">
        <v>1</v>
      </c>
      <c r="D112" t="s">
        <v>121</v>
      </c>
      <c r="E112">
        <v>6</v>
      </c>
      <c r="F112">
        <v>143.1</v>
      </c>
      <c r="G112">
        <v>1375.57</v>
      </c>
      <c r="H112">
        <v>137.55</v>
      </c>
      <c r="I112" s="59">
        <v>36468</v>
      </c>
      <c r="J112" s="59">
        <v>37256</v>
      </c>
      <c r="K112" s="59">
        <v>37256</v>
      </c>
      <c r="L112">
        <v>570</v>
      </c>
      <c r="M112" t="s">
        <v>61</v>
      </c>
      <c r="N112">
        <v>788</v>
      </c>
      <c r="O112" s="48"/>
      <c r="P112" s="48"/>
      <c r="Q112" s="48"/>
      <c r="R112" s="48"/>
    </row>
    <row r="113" spans="2:18" s="2" customFormat="1" ht="12.75">
      <c r="B113">
        <v>630249902</v>
      </c>
      <c r="C113">
        <v>1</v>
      </c>
      <c r="D113" t="s">
        <v>122</v>
      </c>
      <c r="E113">
        <v>15</v>
      </c>
      <c r="F113">
        <v>185</v>
      </c>
      <c r="G113">
        <v>2186.24</v>
      </c>
      <c r="H113">
        <v>2195.24</v>
      </c>
      <c r="I113" s="59">
        <v>36501</v>
      </c>
      <c r="J113" s="59">
        <v>37256</v>
      </c>
      <c r="K113" s="59">
        <v>37256</v>
      </c>
      <c r="L113">
        <v>570</v>
      </c>
      <c r="M113" t="s">
        <v>123</v>
      </c>
      <c r="N113">
        <v>755</v>
      </c>
      <c r="O113" s="48"/>
      <c r="P113" s="48"/>
      <c r="Q113" s="48"/>
      <c r="R113" s="48"/>
    </row>
    <row r="114" spans="2:18" s="2" customFormat="1" ht="12.75">
      <c r="B114">
        <v>630409901</v>
      </c>
      <c r="C114">
        <v>1</v>
      </c>
      <c r="D114" t="s">
        <v>124</v>
      </c>
      <c r="E114">
        <v>75</v>
      </c>
      <c r="F114">
        <v>1260.8</v>
      </c>
      <c r="G114">
        <v>38434</v>
      </c>
      <c r="H114">
        <v>3843.4</v>
      </c>
      <c r="I114" s="59">
        <v>36556</v>
      </c>
      <c r="J114" s="59">
        <v>37346</v>
      </c>
      <c r="K114" s="59">
        <v>37346</v>
      </c>
      <c r="L114">
        <v>660</v>
      </c>
      <c r="M114" t="s">
        <v>11</v>
      </c>
      <c r="N114">
        <v>790</v>
      </c>
      <c r="O114" s="48"/>
      <c r="P114" s="48"/>
      <c r="Q114" s="48"/>
      <c r="R114" s="48"/>
    </row>
    <row r="115" spans="2:18" s="2" customFormat="1" ht="12.75">
      <c r="B115">
        <v>630789901</v>
      </c>
      <c r="C115">
        <v>1</v>
      </c>
      <c r="D115" t="s">
        <v>125</v>
      </c>
      <c r="E115">
        <v>110</v>
      </c>
      <c r="F115">
        <v>2034.7</v>
      </c>
      <c r="G115">
        <v>76413.4</v>
      </c>
      <c r="H115">
        <v>7641.34</v>
      </c>
      <c r="I115" s="59">
        <v>36615</v>
      </c>
      <c r="J115" s="59">
        <v>37346</v>
      </c>
      <c r="K115" s="59">
        <v>37346</v>
      </c>
      <c r="L115">
        <v>660</v>
      </c>
      <c r="M115" t="s">
        <v>126</v>
      </c>
      <c r="N115">
        <v>731</v>
      </c>
      <c r="O115" s="48"/>
      <c r="P115" s="48"/>
      <c r="Q115" s="48"/>
      <c r="R115" s="48"/>
    </row>
    <row r="116" spans="2:18" s="2" customFormat="1" ht="12.75">
      <c r="B116">
        <v>630479901</v>
      </c>
      <c r="C116">
        <v>1</v>
      </c>
      <c r="D116" t="s">
        <v>127</v>
      </c>
      <c r="E116">
        <v>33</v>
      </c>
      <c r="F116">
        <v>316</v>
      </c>
      <c r="G116">
        <v>11657.6</v>
      </c>
      <c r="H116">
        <v>1165.76</v>
      </c>
      <c r="I116" s="59">
        <v>36615</v>
      </c>
      <c r="J116" s="59">
        <v>37346</v>
      </c>
      <c r="K116" s="59">
        <v>37346</v>
      </c>
      <c r="L116">
        <v>660</v>
      </c>
      <c r="M116" t="s">
        <v>8</v>
      </c>
      <c r="N116">
        <v>731</v>
      </c>
      <c r="O116" s="48"/>
      <c r="P116" s="48"/>
      <c r="Q116" s="48"/>
      <c r="R116" s="48"/>
    </row>
    <row r="117" spans="2:18" s="2" customFormat="1" ht="12.75">
      <c r="B117">
        <v>630619901</v>
      </c>
      <c r="C117">
        <v>1</v>
      </c>
      <c r="D117" t="s">
        <v>128</v>
      </c>
      <c r="E117">
        <v>94</v>
      </c>
      <c r="F117">
        <v>1573</v>
      </c>
      <c r="G117">
        <v>65317.9</v>
      </c>
      <c r="H117">
        <v>6531.79</v>
      </c>
      <c r="I117" s="59">
        <v>36615</v>
      </c>
      <c r="J117" s="59">
        <v>37346</v>
      </c>
      <c r="K117" s="59">
        <v>37346</v>
      </c>
      <c r="L117">
        <v>660</v>
      </c>
      <c r="M117" t="s">
        <v>126</v>
      </c>
      <c r="N117">
        <v>731</v>
      </c>
      <c r="O117" s="48"/>
      <c r="P117" s="48"/>
      <c r="Q117" s="48"/>
      <c r="R117" s="48"/>
    </row>
    <row r="118" spans="2:18" s="2" customFormat="1" ht="12.75">
      <c r="B118">
        <v>630079901</v>
      </c>
      <c r="C118">
        <v>1</v>
      </c>
      <c r="D118" t="s">
        <v>129</v>
      </c>
      <c r="E118">
        <v>283</v>
      </c>
      <c r="F118">
        <v>3536.7</v>
      </c>
      <c r="G118">
        <v>95810.07</v>
      </c>
      <c r="H118">
        <v>9581.01</v>
      </c>
      <c r="I118" s="59">
        <v>36634</v>
      </c>
      <c r="J118" s="59">
        <v>37346</v>
      </c>
      <c r="K118" s="59">
        <v>37346</v>
      </c>
      <c r="L118">
        <v>660</v>
      </c>
      <c r="M118" t="s">
        <v>2</v>
      </c>
      <c r="N118">
        <v>712</v>
      </c>
      <c r="O118" s="48"/>
      <c r="P118" s="48"/>
      <c r="Q118" s="48"/>
      <c r="R118" s="48"/>
    </row>
    <row r="119" spans="2:18" s="2" customFormat="1" ht="12.75">
      <c r="B119">
        <v>630089901</v>
      </c>
      <c r="C119">
        <v>1</v>
      </c>
      <c r="D119" t="s">
        <v>130</v>
      </c>
      <c r="E119">
        <v>202</v>
      </c>
      <c r="F119">
        <v>2113.9</v>
      </c>
      <c r="G119">
        <v>56350.07</v>
      </c>
      <c r="H119">
        <v>5635.01</v>
      </c>
      <c r="I119" s="59">
        <v>36634</v>
      </c>
      <c r="J119" s="59">
        <v>37346</v>
      </c>
      <c r="K119" s="59">
        <v>37346</v>
      </c>
      <c r="L119">
        <v>660</v>
      </c>
      <c r="M119" t="s">
        <v>2</v>
      </c>
      <c r="N119">
        <v>712</v>
      </c>
      <c r="O119" s="48"/>
      <c r="P119" s="48"/>
      <c r="Q119" s="48"/>
      <c r="R119" s="48"/>
    </row>
    <row r="120" spans="2:18" s="2" customFormat="1" ht="12.75">
      <c r="B120">
        <v>630109901</v>
      </c>
      <c r="C120">
        <v>1</v>
      </c>
      <c r="D120" t="s">
        <v>131</v>
      </c>
      <c r="E120">
        <v>98</v>
      </c>
      <c r="F120">
        <v>880.3</v>
      </c>
      <c r="G120">
        <v>23328.67</v>
      </c>
      <c r="H120">
        <v>2332.87</v>
      </c>
      <c r="I120" s="59">
        <v>36635</v>
      </c>
      <c r="J120" s="59">
        <v>37346</v>
      </c>
      <c r="K120" s="59">
        <v>37346</v>
      </c>
      <c r="L120">
        <v>660</v>
      </c>
      <c r="M120" t="s">
        <v>6</v>
      </c>
      <c r="N120">
        <v>711</v>
      </c>
      <c r="O120" s="48"/>
      <c r="P120" s="48"/>
      <c r="Q120" s="48"/>
      <c r="R120" s="48"/>
    </row>
    <row r="121" spans="2:18" s="2" customFormat="1" ht="12.75">
      <c r="B121">
        <v>630379901</v>
      </c>
      <c r="C121">
        <v>2</v>
      </c>
      <c r="D121" t="s">
        <v>132</v>
      </c>
      <c r="E121">
        <v>50</v>
      </c>
      <c r="F121">
        <v>631.4</v>
      </c>
      <c r="G121">
        <v>15913.97</v>
      </c>
      <c r="H121">
        <v>1591.4</v>
      </c>
      <c r="I121" s="59">
        <v>36636</v>
      </c>
      <c r="J121" s="59">
        <v>37346</v>
      </c>
      <c r="K121" s="59">
        <v>37346</v>
      </c>
      <c r="L121">
        <v>660</v>
      </c>
      <c r="M121" t="s">
        <v>116</v>
      </c>
      <c r="N121">
        <v>710</v>
      </c>
      <c r="O121" s="48"/>
      <c r="P121" s="48"/>
      <c r="Q121" s="48"/>
      <c r="R121" s="48"/>
    </row>
    <row r="122" spans="2:18" s="2" customFormat="1" ht="12.75">
      <c r="B122">
        <v>630729901</v>
      </c>
      <c r="C122">
        <v>1</v>
      </c>
      <c r="D122" t="s">
        <v>133</v>
      </c>
      <c r="E122">
        <v>184</v>
      </c>
      <c r="F122">
        <v>2385.1</v>
      </c>
      <c r="G122">
        <v>213677.2</v>
      </c>
      <c r="H122">
        <v>21367.72</v>
      </c>
      <c r="I122" s="59">
        <v>36592</v>
      </c>
      <c r="J122" s="59">
        <v>37346</v>
      </c>
      <c r="K122" s="59">
        <v>37346</v>
      </c>
      <c r="L122">
        <v>660</v>
      </c>
      <c r="M122" t="s">
        <v>12</v>
      </c>
      <c r="N122">
        <v>754</v>
      </c>
      <c r="O122" s="48"/>
      <c r="P122" s="48"/>
      <c r="Q122" s="48"/>
      <c r="R122" s="48"/>
    </row>
    <row r="123" spans="2:18" s="2" customFormat="1" ht="12.75">
      <c r="B123">
        <v>630529901</v>
      </c>
      <c r="C123">
        <v>1</v>
      </c>
      <c r="D123" t="s">
        <v>134</v>
      </c>
      <c r="E123">
        <v>110</v>
      </c>
      <c r="F123">
        <v>1134.7</v>
      </c>
      <c r="G123">
        <v>25725.7</v>
      </c>
      <c r="H123">
        <v>2572.57</v>
      </c>
      <c r="I123" s="59">
        <v>36550</v>
      </c>
      <c r="J123" s="59">
        <v>37346</v>
      </c>
      <c r="K123" s="59">
        <v>37346</v>
      </c>
      <c r="L123">
        <v>660</v>
      </c>
      <c r="M123" t="s">
        <v>4</v>
      </c>
      <c r="N123">
        <v>796</v>
      </c>
      <c r="O123" s="48"/>
      <c r="P123" s="48"/>
      <c r="Q123" s="48"/>
      <c r="R123" s="48"/>
    </row>
    <row r="124" spans="2:18" s="2" customFormat="1" ht="12.75">
      <c r="B124">
        <v>630599901</v>
      </c>
      <c r="C124">
        <v>1</v>
      </c>
      <c r="D124" t="s">
        <v>135</v>
      </c>
      <c r="E124">
        <v>71</v>
      </c>
      <c r="F124">
        <v>2032</v>
      </c>
      <c r="G124">
        <v>65151.63</v>
      </c>
      <c r="H124">
        <v>6515.16</v>
      </c>
      <c r="I124" s="59">
        <v>36602</v>
      </c>
      <c r="J124" s="59">
        <v>37346</v>
      </c>
      <c r="K124" s="59">
        <v>37346</v>
      </c>
      <c r="L124">
        <v>660</v>
      </c>
      <c r="M124" t="s">
        <v>5</v>
      </c>
      <c r="N124">
        <v>744</v>
      </c>
      <c r="O124" s="48"/>
      <c r="P124" s="48"/>
      <c r="Q124" s="48"/>
      <c r="R124" s="48"/>
    </row>
    <row r="125" spans="2:18" s="2" customFormat="1" ht="12.75">
      <c r="B125">
        <v>630629901</v>
      </c>
      <c r="C125">
        <v>1</v>
      </c>
      <c r="D125" t="s">
        <v>136</v>
      </c>
      <c r="E125">
        <v>3.7</v>
      </c>
      <c r="F125">
        <v>30.1</v>
      </c>
      <c r="G125">
        <v>1771.69</v>
      </c>
      <c r="H125">
        <v>177.17</v>
      </c>
      <c r="I125" s="59">
        <v>36606</v>
      </c>
      <c r="J125" s="59">
        <v>37346</v>
      </c>
      <c r="K125" s="59">
        <v>37346</v>
      </c>
      <c r="L125">
        <v>660</v>
      </c>
      <c r="M125" t="s">
        <v>6</v>
      </c>
      <c r="N125">
        <v>740</v>
      </c>
      <c r="O125" s="48"/>
      <c r="P125" s="48"/>
      <c r="Q125" s="48"/>
      <c r="R125" s="48"/>
    </row>
    <row r="126" spans="2:18" s="2" customFormat="1" ht="12.75">
      <c r="B126">
        <v>630569902</v>
      </c>
      <c r="C126">
        <v>1</v>
      </c>
      <c r="D126" t="s">
        <v>137</v>
      </c>
      <c r="E126">
        <v>12</v>
      </c>
      <c r="F126">
        <v>276.5</v>
      </c>
      <c r="G126">
        <v>3538.5</v>
      </c>
      <c r="H126">
        <v>404.73</v>
      </c>
      <c r="I126" s="59">
        <v>36602</v>
      </c>
      <c r="J126" s="59">
        <v>37346</v>
      </c>
      <c r="K126" s="59">
        <v>37346</v>
      </c>
      <c r="L126">
        <v>660</v>
      </c>
      <c r="M126" t="s">
        <v>138</v>
      </c>
      <c r="N126">
        <v>744</v>
      </c>
      <c r="O126" s="48"/>
      <c r="P126" s="48"/>
      <c r="Q126" s="48"/>
      <c r="R126" s="48"/>
    </row>
    <row r="127" spans="2:18" s="2" customFormat="1" ht="12.75">
      <c r="B127">
        <v>630679901</v>
      </c>
      <c r="C127">
        <v>1</v>
      </c>
      <c r="D127" t="s">
        <v>139</v>
      </c>
      <c r="E127">
        <v>146</v>
      </c>
      <c r="F127">
        <v>2120.6</v>
      </c>
      <c r="G127">
        <v>52525.35</v>
      </c>
      <c r="H127">
        <v>10505.08</v>
      </c>
      <c r="I127" s="59">
        <v>36606</v>
      </c>
      <c r="J127" s="59">
        <v>37346</v>
      </c>
      <c r="K127" s="59">
        <v>37346</v>
      </c>
      <c r="L127">
        <v>660</v>
      </c>
      <c r="M127" t="s">
        <v>6</v>
      </c>
      <c r="N127">
        <v>740</v>
      </c>
      <c r="O127" s="48"/>
      <c r="P127" s="48"/>
      <c r="Q127" s="48"/>
      <c r="R127" s="48"/>
    </row>
    <row r="128" spans="2:18" s="2" customFormat="1" ht="12.75">
      <c r="B128">
        <v>630649901</v>
      </c>
      <c r="C128">
        <v>1</v>
      </c>
      <c r="D128" t="s">
        <v>140</v>
      </c>
      <c r="E128">
        <v>92</v>
      </c>
      <c r="F128">
        <v>1308.4</v>
      </c>
      <c r="G128">
        <v>28689.18</v>
      </c>
      <c r="H128">
        <v>2668.92</v>
      </c>
      <c r="I128" s="59">
        <v>36602</v>
      </c>
      <c r="J128" s="59">
        <v>37346</v>
      </c>
      <c r="K128" s="59">
        <v>37346</v>
      </c>
      <c r="L128">
        <v>660</v>
      </c>
      <c r="M128" t="s">
        <v>71</v>
      </c>
      <c r="N128">
        <v>744</v>
      </c>
      <c r="O128" s="48"/>
      <c r="P128" s="48"/>
      <c r="Q128" s="48"/>
      <c r="R128" s="48"/>
    </row>
    <row r="129" spans="2:18" s="2" customFormat="1" ht="12.75">
      <c r="B129">
        <v>630639901</v>
      </c>
      <c r="C129">
        <v>1</v>
      </c>
      <c r="D129" t="s">
        <v>141</v>
      </c>
      <c r="E129">
        <v>26</v>
      </c>
      <c r="F129">
        <v>702.9</v>
      </c>
      <c r="G129">
        <v>18908</v>
      </c>
      <c r="H129">
        <v>1890.8</v>
      </c>
      <c r="I129" s="59">
        <v>36574</v>
      </c>
      <c r="J129" s="59">
        <v>37346</v>
      </c>
      <c r="K129" s="59">
        <v>37346</v>
      </c>
      <c r="L129">
        <v>660</v>
      </c>
      <c r="M129" t="s">
        <v>9</v>
      </c>
      <c r="N129">
        <v>772</v>
      </c>
      <c r="O129" s="48"/>
      <c r="P129" s="48"/>
      <c r="Q129" s="48"/>
      <c r="R129" s="48"/>
    </row>
    <row r="130" spans="2:18" s="2" customFormat="1" ht="12.75">
      <c r="B130">
        <v>630659901</v>
      </c>
      <c r="C130">
        <v>1</v>
      </c>
      <c r="D130" t="s">
        <v>142</v>
      </c>
      <c r="E130">
        <v>48</v>
      </c>
      <c r="F130">
        <v>837.3</v>
      </c>
      <c r="G130">
        <v>24470.53</v>
      </c>
      <c r="H130">
        <v>2447.05</v>
      </c>
      <c r="I130" s="59">
        <v>36593</v>
      </c>
      <c r="J130" s="59">
        <v>37346</v>
      </c>
      <c r="K130" s="59">
        <v>37346</v>
      </c>
      <c r="L130">
        <v>660</v>
      </c>
      <c r="M130" t="s">
        <v>71</v>
      </c>
      <c r="N130">
        <v>753</v>
      </c>
      <c r="O130" s="48"/>
      <c r="P130" s="48"/>
      <c r="Q130" s="48"/>
      <c r="R130" s="48"/>
    </row>
    <row r="131" spans="2:18" s="2" customFormat="1" ht="12.75">
      <c r="B131">
        <v>630739901</v>
      </c>
      <c r="C131">
        <v>1</v>
      </c>
      <c r="D131" t="s">
        <v>143</v>
      </c>
      <c r="E131">
        <v>250</v>
      </c>
      <c r="F131">
        <v>4178.1</v>
      </c>
      <c r="G131">
        <v>124609.8</v>
      </c>
      <c r="H131">
        <v>12460.98</v>
      </c>
      <c r="I131" s="59">
        <v>36595</v>
      </c>
      <c r="J131" s="59">
        <v>37346</v>
      </c>
      <c r="K131" s="59">
        <v>37346</v>
      </c>
      <c r="L131">
        <v>660</v>
      </c>
      <c r="M131" t="s">
        <v>10</v>
      </c>
      <c r="N131">
        <v>751</v>
      </c>
      <c r="O131" s="48"/>
      <c r="P131" s="48"/>
      <c r="Q131" s="48"/>
      <c r="R131" s="48"/>
    </row>
    <row r="132" spans="2:18" s="2" customFormat="1" ht="12.75">
      <c r="B132">
        <v>630190002</v>
      </c>
      <c r="C132">
        <v>1</v>
      </c>
      <c r="D132" t="s">
        <v>144</v>
      </c>
      <c r="E132">
        <v>15</v>
      </c>
      <c r="F132">
        <v>268.8</v>
      </c>
      <c r="G132">
        <v>1571.7</v>
      </c>
      <c r="H132">
        <v>157.17</v>
      </c>
      <c r="I132" s="59">
        <v>36584</v>
      </c>
      <c r="J132" s="59">
        <v>37346</v>
      </c>
      <c r="K132" s="59">
        <v>37346</v>
      </c>
      <c r="L132">
        <v>660</v>
      </c>
      <c r="M132" t="s">
        <v>123</v>
      </c>
      <c r="N132">
        <v>762</v>
      </c>
      <c r="O132" s="48"/>
      <c r="P132" s="48"/>
      <c r="Q132" s="48"/>
      <c r="R132" s="48"/>
    </row>
    <row r="133" spans="2:18" s="2" customFormat="1" ht="12.75">
      <c r="B133">
        <v>630449901</v>
      </c>
      <c r="C133">
        <v>1</v>
      </c>
      <c r="D133" t="s">
        <v>145</v>
      </c>
      <c r="E133">
        <v>55</v>
      </c>
      <c r="F133">
        <v>2203.9</v>
      </c>
      <c r="G133">
        <v>61598.9</v>
      </c>
      <c r="H133">
        <v>6159.89</v>
      </c>
      <c r="I133" s="59">
        <v>36570</v>
      </c>
      <c r="J133" s="59">
        <v>37346</v>
      </c>
      <c r="K133" s="59">
        <v>37346</v>
      </c>
      <c r="L133">
        <v>660</v>
      </c>
      <c r="M133" t="s">
        <v>40</v>
      </c>
      <c r="N133">
        <v>776</v>
      </c>
      <c r="O133" s="48"/>
      <c r="P133" s="48"/>
      <c r="Q133" s="48"/>
      <c r="R133" s="48"/>
    </row>
    <row r="134" spans="2:18" s="2" customFormat="1" ht="12.75">
      <c r="B134">
        <v>630389901</v>
      </c>
      <c r="C134">
        <v>1</v>
      </c>
      <c r="D134" t="s">
        <v>146</v>
      </c>
      <c r="E134">
        <v>14</v>
      </c>
      <c r="F134">
        <v>357.8</v>
      </c>
      <c r="G134">
        <v>7950.2</v>
      </c>
      <c r="H134">
        <v>7950.2</v>
      </c>
      <c r="I134" s="59">
        <v>36623</v>
      </c>
      <c r="J134" s="59">
        <v>37346</v>
      </c>
      <c r="K134" s="59">
        <v>37346</v>
      </c>
      <c r="L134">
        <v>660</v>
      </c>
      <c r="M134" t="s">
        <v>2</v>
      </c>
      <c r="N134">
        <v>723</v>
      </c>
      <c r="O134" s="48"/>
      <c r="P134" s="48"/>
      <c r="Q134" s="48"/>
      <c r="R134" s="48"/>
    </row>
    <row r="135" spans="2:18" s="2" customFormat="1" ht="12.75">
      <c r="B135">
        <v>630359901</v>
      </c>
      <c r="C135">
        <v>1</v>
      </c>
      <c r="D135" t="s">
        <v>147</v>
      </c>
      <c r="E135">
        <v>50</v>
      </c>
      <c r="F135">
        <v>364.5</v>
      </c>
      <c r="G135">
        <v>11245.1</v>
      </c>
      <c r="H135">
        <v>1124.51</v>
      </c>
      <c r="I135" s="59">
        <v>36556</v>
      </c>
      <c r="J135" s="59">
        <v>37346</v>
      </c>
      <c r="K135" s="59">
        <v>37346</v>
      </c>
      <c r="L135">
        <v>660</v>
      </c>
      <c r="M135" t="s">
        <v>11</v>
      </c>
      <c r="N135">
        <v>790</v>
      </c>
      <c r="O135" s="48"/>
      <c r="P135" s="48"/>
      <c r="Q135" s="48"/>
      <c r="R135" s="48"/>
    </row>
    <row r="136" spans="2:18" s="2" customFormat="1" ht="12.75">
      <c r="B136">
        <v>630779901</v>
      </c>
      <c r="C136">
        <v>1</v>
      </c>
      <c r="D136" t="s">
        <v>148</v>
      </c>
      <c r="E136">
        <v>140</v>
      </c>
      <c r="F136">
        <v>700.6</v>
      </c>
      <c r="G136">
        <v>19952.1</v>
      </c>
      <c r="H136">
        <v>1995.21</v>
      </c>
      <c r="I136" s="59">
        <v>36593</v>
      </c>
      <c r="J136" s="59">
        <v>37346</v>
      </c>
      <c r="K136" s="59">
        <v>37346</v>
      </c>
      <c r="L136">
        <v>660</v>
      </c>
      <c r="M136" t="s">
        <v>9</v>
      </c>
      <c r="N136">
        <v>753</v>
      </c>
      <c r="O136" s="48"/>
      <c r="P136" s="48"/>
      <c r="Q136" s="48"/>
      <c r="R136" s="48"/>
    </row>
    <row r="137" spans="2:18" s="2" customFormat="1" ht="12.75">
      <c r="B137">
        <v>630419901</v>
      </c>
      <c r="C137">
        <v>1</v>
      </c>
      <c r="D137" t="s">
        <v>149</v>
      </c>
      <c r="E137">
        <v>51</v>
      </c>
      <c r="F137">
        <v>2084.9</v>
      </c>
      <c r="G137">
        <v>72362.6</v>
      </c>
      <c r="H137">
        <v>72362.6</v>
      </c>
      <c r="I137" s="59">
        <v>36570</v>
      </c>
      <c r="J137" s="59">
        <v>37346</v>
      </c>
      <c r="K137" s="59">
        <v>37346</v>
      </c>
      <c r="L137">
        <v>660</v>
      </c>
      <c r="M137" t="s">
        <v>40</v>
      </c>
      <c r="N137">
        <v>776</v>
      </c>
      <c r="O137" s="48"/>
      <c r="P137" s="48"/>
      <c r="Q137" s="48"/>
      <c r="R137" s="48"/>
    </row>
    <row r="138" spans="2:18" s="2" customFormat="1" ht="12.75">
      <c r="B138">
        <v>630099901</v>
      </c>
      <c r="C138">
        <v>1</v>
      </c>
      <c r="D138" t="s">
        <v>150</v>
      </c>
      <c r="E138">
        <v>63</v>
      </c>
      <c r="F138">
        <v>570.8</v>
      </c>
      <c r="G138">
        <v>11246.8</v>
      </c>
      <c r="H138">
        <v>1124.68</v>
      </c>
      <c r="I138" s="59">
        <v>36635</v>
      </c>
      <c r="J138" s="59">
        <v>37346</v>
      </c>
      <c r="K138" s="59">
        <v>37346</v>
      </c>
      <c r="L138">
        <v>660</v>
      </c>
      <c r="M138" t="s">
        <v>6</v>
      </c>
      <c r="N138">
        <v>711</v>
      </c>
      <c r="O138" s="48"/>
      <c r="P138" s="48"/>
      <c r="Q138" s="48"/>
      <c r="R138" s="48"/>
    </row>
    <row r="139" spans="2:18" s="2" customFormat="1" ht="12.75">
      <c r="B139">
        <v>630499901</v>
      </c>
      <c r="C139">
        <v>1</v>
      </c>
      <c r="D139" t="s">
        <v>151</v>
      </c>
      <c r="E139">
        <v>149</v>
      </c>
      <c r="F139">
        <v>1864.7</v>
      </c>
      <c r="G139">
        <v>54738.56</v>
      </c>
      <c r="H139">
        <v>5473.85</v>
      </c>
      <c r="I139" s="59">
        <v>36623</v>
      </c>
      <c r="J139" s="59">
        <v>37346</v>
      </c>
      <c r="K139" s="59">
        <v>37346</v>
      </c>
      <c r="L139">
        <v>660</v>
      </c>
      <c r="M139" t="s">
        <v>116</v>
      </c>
      <c r="N139">
        <v>723</v>
      </c>
      <c r="O139" s="48"/>
      <c r="P139" s="48"/>
      <c r="Q139" s="48"/>
      <c r="R139" s="48"/>
    </row>
    <row r="140" spans="2:18" s="2" customFormat="1" ht="12.75">
      <c r="B140">
        <v>630609901</v>
      </c>
      <c r="C140">
        <v>1</v>
      </c>
      <c r="D140" t="s">
        <v>152</v>
      </c>
      <c r="E140">
        <v>14</v>
      </c>
      <c r="F140">
        <v>229.6</v>
      </c>
      <c r="G140">
        <v>4886.56</v>
      </c>
      <c r="H140">
        <v>488.66</v>
      </c>
      <c r="I140" s="59">
        <v>36585</v>
      </c>
      <c r="J140" s="59">
        <v>37346</v>
      </c>
      <c r="K140" s="59">
        <v>37346</v>
      </c>
      <c r="L140">
        <v>660</v>
      </c>
      <c r="M140" t="s">
        <v>11</v>
      </c>
      <c r="N140">
        <v>761</v>
      </c>
      <c r="O140" s="48"/>
      <c r="P140" s="48"/>
      <c r="Q140" s="48"/>
      <c r="R140" s="48"/>
    </row>
    <row r="141" spans="2:18" s="2" customFormat="1" ht="12.75">
      <c r="B141">
        <v>630489901</v>
      </c>
      <c r="C141">
        <v>1</v>
      </c>
      <c r="D141" t="s">
        <v>153</v>
      </c>
      <c r="E141">
        <v>297</v>
      </c>
      <c r="F141">
        <v>1897.1</v>
      </c>
      <c r="G141">
        <v>23607.21</v>
      </c>
      <c r="H141">
        <v>2360.72</v>
      </c>
      <c r="I141" s="59">
        <v>36592</v>
      </c>
      <c r="J141" s="59">
        <v>37346</v>
      </c>
      <c r="K141" s="59">
        <v>37346</v>
      </c>
      <c r="L141">
        <v>660</v>
      </c>
      <c r="M141" t="s">
        <v>12</v>
      </c>
      <c r="N141">
        <v>754</v>
      </c>
      <c r="O141" s="48"/>
      <c r="P141" s="48"/>
      <c r="Q141" s="48"/>
      <c r="R141" s="48"/>
    </row>
    <row r="142" spans="2:18" s="2" customFormat="1" ht="12.75">
      <c r="B142">
        <v>630699901</v>
      </c>
      <c r="C142">
        <v>1</v>
      </c>
      <c r="D142" t="s">
        <v>154</v>
      </c>
      <c r="E142">
        <v>30</v>
      </c>
      <c r="F142">
        <v>681.9</v>
      </c>
      <c r="G142">
        <v>16800</v>
      </c>
      <c r="H142">
        <v>1680</v>
      </c>
      <c r="I142" s="59">
        <v>36623</v>
      </c>
      <c r="J142" s="59">
        <v>37346</v>
      </c>
      <c r="K142" s="59">
        <v>37346</v>
      </c>
      <c r="L142">
        <v>660</v>
      </c>
      <c r="M142" t="s">
        <v>2</v>
      </c>
      <c r="N142">
        <v>723</v>
      </c>
      <c r="O142" s="48"/>
      <c r="P142" s="48"/>
      <c r="Q142" s="48"/>
      <c r="R142" s="48"/>
    </row>
    <row r="143" spans="2:18" s="2" customFormat="1" ht="12.75">
      <c r="B143">
        <v>630050001</v>
      </c>
      <c r="C143">
        <v>1</v>
      </c>
      <c r="D143" t="s">
        <v>155</v>
      </c>
      <c r="E143">
        <v>12</v>
      </c>
      <c r="F143">
        <v>65.8</v>
      </c>
      <c r="G143">
        <v>2505</v>
      </c>
      <c r="H143">
        <v>250.5</v>
      </c>
      <c r="I143" s="59">
        <v>36588</v>
      </c>
      <c r="J143" s="59">
        <v>37346</v>
      </c>
      <c r="K143" s="59">
        <v>37346</v>
      </c>
      <c r="L143">
        <v>660</v>
      </c>
      <c r="M143" t="s">
        <v>63</v>
      </c>
      <c r="N143">
        <v>758</v>
      </c>
      <c r="O143" s="48"/>
      <c r="P143" s="48"/>
      <c r="Q143" s="48"/>
      <c r="R143" s="48"/>
    </row>
    <row r="144" spans="2:18" s="2" customFormat="1" ht="12.75">
      <c r="B144">
        <v>630559901</v>
      </c>
      <c r="C144">
        <v>1</v>
      </c>
      <c r="D144" t="s">
        <v>156</v>
      </c>
      <c r="E144">
        <v>46</v>
      </c>
      <c r="F144">
        <v>1671</v>
      </c>
      <c r="G144">
        <v>61343</v>
      </c>
      <c r="H144">
        <v>6134.3</v>
      </c>
      <c r="I144" s="59">
        <v>36588</v>
      </c>
      <c r="J144" s="59">
        <v>37346</v>
      </c>
      <c r="K144" s="59">
        <v>37346</v>
      </c>
      <c r="L144">
        <v>660</v>
      </c>
      <c r="M144" t="s">
        <v>36</v>
      </c>
      <c r="N144">
        <v>758</v>
      </c>
      <c r="O144" s="48"/>
      <c r="P144" s="48"/>
      <c r="Q144" s="48"/>
      <c r="R144" s="48"/>
    </row>
    <row r="145" spans="2:18" s="2" customFormat="1" ht="12.75">
      <c r="B145">
        <v>630169901</v>
      </c>
      <c r="C145">
        <v>1</v>
      </c>
      <c r="D145" t="s">
        <v>157</v>
      </c>
      <c r="E145">
        <v>35</v>
      </c>
      <c r="F145">
        <v>252.2</v>
      </c>
      <c r="G145">
        <v>5621.7</v>
      </c>
      <c r="H145">
        <v>562.17</v>
      </c>
      <c r="I145" s="59">
        <v>36545</v>
      </c>
      <c r="J145" s="59">
        <v>37346</v>
      </c>
      <c r="K145" s="59">
        <v>37346</v>
      </c>
      <c r="L145">
        <v>660</v>
      </c>
      <c r="M145" t="s">
        <v>2</v>
      </c>
      <c r="N145">
        <v>801</v>
      </c>
      <c r="O145" s="48"/>
      <c r="P145" s="48"/>
      <c r="Q145" s="48"/>
      <c r="R145" s="48"/>
    </row>
    <row r="146" spans="2:18" s="2" customFormat="1" ht="12.75">
      <c r="B146">
        <v>630179901</v>
      </c>
      <c r="C146">
        <v>1</v>
      </c>
      <c r="D146" t="s">
        <v>158</v>
      </c>
      <c r="E146">
        <v>198</v>
      </c>
      <c r="F146">
        <v>1881.1</v>
      </c>
      <c r="G146">
        <v>62500.56</v>
      </c>
      <c r="H146">
        <v>6250.15</v>
      </c>
      <c r="I146" s="59">
        <v>36545</v>
      </c>
      <c r="J146" s="59">
        <v>37346</v>
      </c>
      <c r="K146" s="59">
        <v>37346</v>
      </c>
      <c r="L146">
        <v>660</v>
      </c>
      <c r="M146" t="s">
        <v>2</v>
      </c>
      <c r="N146">
        <v>801</v>
      </c>
      <c r="O146" s="48"/>
      <c r="P146" s="48"/>
      <c r="Q146" s="48"/>
      <c r="R146" s="48"/>
    </row>
    <row r="147" spans="2:18" s="2" customFormat="1" ht="12.75">
      <c r="B147">
        <v>630239902</v>
      </c>
      <c r="C147">
        <v>1</v>
      </c>
      <c r="D147" t="s">
        <v>159</v>
      </c>
      <c r="E147">
        <v>18</v>
      </c>
      <c r="F147">
        <v>290.9</v>
      </c>
      <c r="G147">
        <v>1751.5</v>
      </c>
      <c r="H147">
        <v>1751.5</v>
      </c>
      <c r="I147" s="59">
        <v>36531</v>
      </c>
      <c r="J147" s="59">
        <v>37346</v>
      </c>
      <c r="K147" s="59">
        <v>37346</v>
      </c>
      <c r="L147">
        <v>660</v>
      </c>
      <c r="M147" t="s">
        <v>123</v>
      </c>
      <c r="N147">
        <v>815</v>
      </c>
      <c r="O147" s="48"/>
      <c r="P147" s="48"/>
      <c r="Q147" s="48"/>
      <c r="R147" s="48"/>
    </row>
    <row r="148" spans="2:18" s="2" customFormat="1" ht="12.75">
      <c r="B148">
        <v>630749901</v>
      </c>
      <c r="C148">
        <v>1</v>
      </c>
      <c r="D148" t="s">
        <v>160</v>
      </c>
      <c r="E148">
        <v>99</v>
      </c>
      <c r="F148">
        <v>1670.3</v>
      </c>
      <c r="G148">
        <v>37543.91</v>
      </c>
      <c r="H148">
        <v>18771.95</v>
      </c>
      <c r="I148" s="59">
        <v>36593</v>
      </c>
      <c r="J148" s="59">
        <v>37346</v>
      </c>
      <c r="K148" s="59">
        <v>37346</v>
      </c>
      <c r="L148">
        <v>660</v>
      </c>
      <c r="M148" t="s">
        <v>71</v>
      </c>
      <c r="N148">
        <v>753</v>
      </c>
      <c r="O148" s="48"/>
      <c r="P148" s="48"/>
      <c r="Q148" s="48"/>
      <c r="R148" s="48"/>
    </row>
    <row r="149" spans="2:18" s="2" customFormat="1" ht="12.75">
      <c r="B149">
        <v>630090001</v>
      </c>
      <c r="C149">
        <v>1</v>
      </c>
      <c r="D149" t="s">
        <v>161</v>
      </c>
      <c r="E149">
        <v>40</v>
      </c>
      <c r="F149">
        <v>792.1</v>
      </c>
      <c r="G149">
        <v>19728.4</v>
      </c>
      <c r="H149">
        <v>1972.84</v>
      </c>
      <c r="I149" s="59">
        <v>36661</v>
      </c>
      <c r="J149" s="59">
        <v>37437</v>
      </c>
      <c r="K149" s="59">
        <v>37437</v>
      </c>
      <c r="L149">
        <v>751</v>
      </c>
      <c r="M149" t="s">
        <v>11</v>
      </c>
      <c r="N149">
        <v>776</v>
      </c>
      <c r="O149" s="48"/>
      <c r="P149" s="48"/>
      <c r="Q149" s="48"/>
      <c r="R149" s="48"/>
    </row>
    <row r="150" spans="2:18" s="2" customFormat="1" ht="12.75">
      <c r="B150">
        <v>630689901</v>
      </c>
      <c r="C150">
        <v>1</v>
      </c>
      <c r="D150" t="s">
        <v>162</v>
      </c>
      <c r="E150">
        <v>7</v>
      </c>
      <c r="F150">
        <v>73.6</v>
      </c>
      <c r="G150">
        <v>1526.43</v>
      </c>
      <c r="H150">
        <v>152.64</v>
      </c>
      <c r="I150" s="59">
        <v>36640</v>
      </c>
      <c r="J150" s="59">
        <v>37437</v>
      </c>
      <c r="K150" s="59">
        <v>37437</v>
      </c>
      <c r="L150">
        <v>751</v>
      </c>
      <c r="M150" t="s">
        <v>11</v>
      </c>
      <c r="N150">
        <v>797</v>
      </c>
      <c r="O150" s="48"/>
      <c r="P150" s="48"/>
      <c r="Q150" s="48"/>
      <c r="R150" s="48"/>
    </row>
    <row r="151" spans="2:18" s="2" customFormat="1" ht="12.75">
      <c r="B151">
        <v>630020001</v>
      </c>
      <c r="C151">
        <v>1</v>
      </c>
      <c r="D151" t="s">
        <v>163</v>
      </c>
      <c r="E151">
        <v>30</v>
      </c>
      <c r="F151">
        <v>649.4</v>
      </c>
      <c r="G151">
        <v>12879.99</v>
      </c>
      <c r="H151">
        <v>1288</v>
      </c>
      <c r="I151" s="59">
        <v>36669</v>
      </c>
      <c r="J151" s="59">
        <v>37437</v>
      </c>
      <c r="K151" s="59">
        <v>37437</v>
      </c>
      <c r="L151">
        <v>751</v>
      </c>
      <c r="M151" t="s">
        <v>2</v>
      </c>
      <c r="N151">
        <v>768</v>
      </c>
      <c r="O151" s="48"/>
      <c r="P151" s="48"/>
      <c r="Q151" s="48"/>
      <c r="R151" s="48"/>
    </row>
    <row r="152" spans="2:18" s="2" customFormat="1" ht="12.75">
      <c r="B152">
        <v>630349901</v>
      </c>
      <c r="C152">
        <v>1</v>
      </c>
      <c r="D152" t="s">
        <v>164</v>
      </c>
      <c r="E152">
        <v>137</v>
      </c>
      <c r="F152">
        <v>1133.9</v>
      </c>
      <c r="G152">
        <v>31921.2</v>
      </c>
      <c r="H152">
        <v>3192.12</v>
      </c>
      <c r="I152" s="59">
        <v>36640</v>
      </c>
      <c r="J152" s="59">
        <v>37437</v>
      </c>
      <c r="K152" s="59">
        <v>37437</v>
      </c>
      <c r="L152">
        <v>751</v>
      </c>
      <c r="M152" t="s">
        <v>11</v>
      </c>
      <c r="N152">
        <v>797</v>
      </c>
      <c r="O152" s="48"/>
      <c r="P152" s="48"/>
      <c r="Q152" s="48"/>
      <c r="R152" s="48"/>
    </row>
    <row r="153" spans="2:18" s="2" customFormat="1" ht="12.75">
      <c r="B153">
        <v>630259902</v>
      </c>
      <c r="C153">
        <v>1</v>
      </c>
      <c r="D153" t="s">
        <v>165</v>
      </c>
      <c r="E153">
        <v>62</v>
      </c>
      <c r="F153">
        <v>698.5</v>
      </c>
      <c r="G153">
        <v>14808.22</v>
      </c>
      <c r="H153">
        <v>1480.82</v>
      </c>
      <c r="I153" s="59">
        <v>36629</v>
      </c>
      <c r="J153" s="59">
        <v>37437</v>
      </c>
      <c r="K153" s="59">
        <v>37437</v>
      </c>
      <c r="L153">
        <v>751</v>
      </c>
      <c r="M153" t="s">
        <v>3</v>
      </c>
      <c r="N153">
        <v>808</v>
      </c>
      <c r="O153" s="48"/>
      <c r="P153" s="48"/>
      <c r="Q153" s="48"/>
      <c r="R153" s="48"/>
    </row>
    <row r="154" spans="2:18" s="2" customFormat="1" ht="12.75">
      <c r="B154">
        <v>630309901</v>
      </c>
      <c r="C154">
        <v>1</v>
      </c>
      <c r="D154" t="s">
        <v>166</v>
      </c>
      <c r="E154">
        <v>189</v>
      </c>
      <c r="F154">
        <v>4143.1</v>
      </c>
      <c r="G154">
        <v>145001.08</v>
      </c>
      <c r="H154">
        <v>14500.11</v>
      </c>
      <c r="I154" s="59">
        <v>36700</v>
      </c>
      <c r="J154" s="59">
        <v>37437</v>
      </c>
      <c r="K154" s="59">
        <v>37437</v>
      </c>
      <c r="L154">
        <v>751</v>
      </c>
      <c r="M154" t="s">
        <v>28</v>
      </c>
      <c r="N154">
        <v>737</v>
      </c>
      <c r="O154" s="48"/>
      <c r="P154" s="48"/>
      <c r="Q154" s="48"/>
      <c r="R154" s="48"/>
    </row>
    <row r="155" spans="2:18" s="2" customFormat="1" ht="12.75">
      <c r="B155">
        <v>630180001</v>
      </c>
      <c r="C155">
        <v>1</v>
      </c>
      <c r="D155" t="s">
        <v>167</v>
      </c>
      <c r="E155">
        <v>114</v>
      </c>
      <c r="F155">
        <v>2214.7</v>
      </c>
      <c r="G155">
        <v>60860.85</v>
      </c>
      <c r="H155">
        <v>6086.09</v>
      </c>
      <c r="I155" s="59">
        <v>36707</v>
      </c>
      <c r="J155" s="59">
        <v>37437</v>
      </c>
      <c r="K155" s="59">
        <v>37437</v>
      </c>
      <c r="L155">
        <v>751</v>
      </c>
      <c r="M155" t="s">
        <v>116</v>
      </c>
      <c r="N155">
        <v>730</v>
      </c>
      <c r="O155" s="48"/>
      <c r="P155" s="48"/>
      <c r="Q155" s="48"/>
      <c r="R155" s="48"/>
    </row>
    <row r="156" spans="2:18" s="2" customFormat="1" ht="12.75">
      <c r="B156">
        <v>630719901</v>
      </c>
      <c r="C156">
        <v>1</v>
      </c>
      <c r="D156" t="s">
        <v>168</v>
      </c>
      <c r="E156">
        <v>97</v>
      </c>
      <c r="F156">
        <v>1286.5</v>
      </c>
      <c r="G156">
        <v>30798.53</v>
      </c>
      <c r="H156">
        <v>12319.41</v>
      </c>
      <c r="I156" s="59">
        <v>36640</v>
      </c>
      <c r="J156" s="59">
        <v>37437</v>
      </c>
      <c r="K156" s="59">
        <v>37437</v>
      </c>
      <c r="L156">
        <v>751</v>
      </c>
      <c r="M156" t="s">
        <v>11</v>
      </c>
      <c r="N156">
        <v>797</v>
      </c>
      <c r="O156" s="48"/>
      <c r="P156" s="48"/>
      <c r="Q156" s="48"/>
      <c r="R156" s="48"/>
    </row>
    <row r="157" spans="2:18" s="2" customFormat="1" ht="12.75">
      <c r="B157">
        <v>630170001</v>
      </c>
      <c r="C157">
        <v>1</v>
      </c>
      <c r="D157" t="s">
        <v>169</v>
      </c>
      <c r="E157">
        <v>102</v>
      </c>
      <c r="F157">
        <v>1714.8</v>
      </c>
      <c r="G157">
        <v>46768</v>
      </c>
      <c r="H157">
        <v>4677.8</v>
      </c>
      <c r="I157" s="59">
        <v>36697</v>
      </c>
      <c r="J157" s="59">
        <v>37437</v>
      </c>
      <c r="K157" s="59">
        <v>37437</v>
      </c>
      <c r="L157">
        <v>751</v>
      </c>
      <c r="M157" t="s">
        <v>83</v>
      </c>
      <c r="N157">
        <v>740</v>
      </c>
      <c r="O157" s="48"/>
      <c r="P157" s="48"/>
      <c r="Q157" s="48"/>
      <c r="R157" s="48"/>
    </row>
    <row r="158" spans="2:18" s="2" customFormat="1" ht="12.75">
      <c r="B158">
        <v>630160002</v>
      </c>
      <c r="C158">
        <v>1</v>
      </c>
      <c r="D158" t="s">
        <v>170</v>
      </c>
      <c r="E158">
        <v>6</v>
      </c>
      <c r="F158">
        <v>58</v>
      </c>
      <c r="G158">
        <v>464</v>
      </c>
      <c r="H158">
        <v>464</v>
      </c>
      <c r="I158" s="59">
        <v>36570</v>
      </c>
      <c r="J158" s="59">
        <v>37711</v>
      </c>
      <c r="K158" s="59">
        <v>37711</v>
      </c>
      <c r="L158">
        <v>1025</v>
      </c>
      <c r="M158" t="s">
        <v>78</v>
      </c>
      <c r="N158">
        <v>1141</v>
      </c>
      <c r="O158" s="48"/>
      <c r="P158" s="48"/>
      <c r="Q158" s="48"/>
      <c r="R158" s="48"/>
    </row>
    <row r="159" spans="2:18" s="2" customFormat="1" ht="12.75">
      <c r="B159">
        <v>630150002</v>
      </c>
      <c r="C159">
        <v>1</v>
      </c>
      <c r="D159" t="s">
        <v>171</v>
      </c>
      <c r="E159">
        <v>15</v>
      </c>
      <c r="F159">
        <v>15</v>
      </c>
      <c r="G159">
        <v>69</v>
      </c>
      <c r="H159">
        <v>69</v>
      </c>
      <c r="I159" s="59">
        <v>36616</v>
      </c>
      <c r="J159" s="59">
        <v>37711</v>
      </c>
      <c r="K159" s="59">
        <v>37711</v>
      </c>
      <c r="L159">
        <v>1025</v>
      </c>
      <c r="M159" t="s">
        <v>172</v>
      </c>
      <c r="N159">
        <v>1095</v>
      </c>
      <c r="O159" s="48"/>
      <c r="P159" s="48"/>
      <c r="Q159" s="48"/>
      <c r="R159" s="48"/>
    </row>
    <row r="160" spans="2:18" s="2" customFormat="1" ht="12.75">
      <c r="B160"/>
      <c r="C160"/>
      <c r="D160"/>
      <c r="E160"/>
      <c r="F160"/>
      <c r="G160"/>
      <c r="H160"/>
      <c r="I160" s="59"/>
      <c r="J160" s="59"/>
      <c r="K160" s="59"/>
      <c r="L160"/>
      <c r="M160"/>
      <c r="N160"/>
      <c r="O160" s="48"/>
      <c r="P160" s="48"/>
      <c r="Q160" s="48"/>
      <c r="R160" s="48"/>
    </row>
    <row r="161" spans="2:18" s="2" customFormat="1" ht="12.75">
      <c r="B161"/>
      <c r="C161"/>
      <c r="D161"/>
      <c r="E161"/>
      <c r="F161"/>
      <c r="G161"/>
      <c r="H161"/>
      <c r="I161" s="59"/>
      <c r="J161" s="59"/>
      <c r="K161" s="59"/>
      <c r="L161"/>
      <c r="M161"/>
      <c r="N161"/>
      <c r="O161" s="48"/>
      <c r="P161" s="48"/>
      <c r="Q161" s="48"/>
      <c r="R161" s="48"/>
    </row>
    <row r="162" spans="2:18" s="2" customFormat="1" ht="12.75">
      <c r="B162"/>
      <c r="C162"/>
      <c r="D162"/>
      <c r="E162"/>
      <c r="F162"/>
      <c r="G162"/>
      <c r="H162"/>
      <c r="I162" s="59"/>
      <c r="J162" s="59"/>
      <c r="K162" s="59"/>
      <c r="L162"/>
      <c r="M162"/>
      <c r="N162"/>
      <c r="O162" s="48"/>
      <c r="P162" s="48"/>
      <c r="Q162" s="48"/>
      <c r="R162" s="48"/>
    </row>
    <row r="163" spans="2:18" s="2" customFormat="1" ht="12.75">
      <c r="B163"/>
      <c r="C163"/>
      <c r="D163"/>
      <c r="E163"/>
      <c r="F163"/>
      <c r="G163"/>
      <c r="H163"/>
      <c r="I163" s="59"/>
      <c r="J163" s="59"/>
      <c r="K163" s="59"/>
      <c r="L163"/>
      <c r="M163"/>
      <c r="N163"/>
      <c r="O163" s="48"/>
      <c r="P163" s="48"/>
      <c r="Q163" s="48"/>
      <c r="R163" s="48"/>
    </row>
    <row r="164" spans="2:18" s="2" customFormat="1" ht="12.75">
      <c r="B164"/>
      <c r="C164"/>
      <c r="D164"/>
      <c r="E164"/>
      <c r="F164"/>
      <c r="G164"/>
      <c r="H164"/>
      <c r="I164" s="59"/>
      <c r="J164" s="59"/>
      <c r="K164" s="59"/>
      <c r="L164"/>
      <c r="M164"/>
      <c r="N164"/>
      <c r="O164" s="48"/>
      <c r="P164" s="48"/>
      <c r="Q164" s="48"/>
      <c r="R164" s="48"/>
    </row>
    <row r="165" spans="2:18" s="2" customFormat="1" ht="12.75">
      <c r="B165"/>
      <c r="C165"/>
      <c r="D165"/>
      <c r="E165"/>
      <c r="F165"/>
      <c r="G165"/>
      <c r="H165"/>
      <c r="I165" s="59"/>
      <c r="J165" s="59"/>
      <c r="K165" s="59"/>
      <c r="L165"/>
      <c r="M165"/>
      <c r="N165"/>
      <c r="O165" s="48"/>
      <c r="P165" s="48"/>
      <c r="Q165" s="48"/>
      <c r="R165" s="48"/>
    </row>
    <row r="166" spans="2:18" s="2" customFormat="1" ht="12.75">
      <c r="B166"/>
      <c r="C166"/>
      <c r="D166"/>
      <c r="E166"/>
      <c r="F166"/>
      <c r="G166"/>
      <c r="H166"/>
      <c r="I166" s="59"/>
      <c r="J166" s="59"/>
      <c r="K166" s="59"/>
      <c r="L166"/>
      <c r="M166"/>
      <c r="N166"/>
      <c r="O166" s="48"/>
      <c r="P166" s="48"/>
      <c r="Q166" s="48"/>
      <c r="R166" s="48"/>
    </row>
    <row r="167" spans="2:18" s="2" customFormat="1" ht="12.75">
      <c r="B167"/>
      <c r="C167"/>
      <c r="D167"/>
      <c r="E167"/>
      <c r="F167"/>
      <c r="G167"/>
      <c r="H167"/>
      <c r="I167" s="59"/>
      <c r="J167" s="59"/>
      <c r="K167" s="59"/>
      <c r="L167"/>
      <c r="M167"/>
      <c r="N167"/>
      <c r="O167" s="48"/>
      <c r="P167" s="48"/>
      <c r="Q167" s="48"/>
      <c r="R167" s="48"/>
    </row>
    <row r="168" spans="2:18" s="2" customFormat="1" ht="12.75">
      <c r="B168"/>
      <c r="C168"/>
      <c r="D168"/>
      <c r="E168"/>
      <c r="F168"/>
      <c r="G168"/>
      <c r="H168"/>
      <c r="I168" s="59"/>
      <c r="J168" s="59"/>
      <c r="K168" s="59"/>
      <c r="L168"/>
      <c r="M168"/>
      <c r="N168"/>
      <c r="O168" s="48"/>
      <c r="P168" s="48"/>
      <c r="Q168" s="48"/>
      <c r="R168" s="48"/>
    </row>
    <row r="169" spans="2:18" s="2" customFormat="1" ht="11.25">
      <c r="B169" s="53"/>
      <c r="E169" s="1"/>
      <c r="F169" s="1"/>
      <c r="G169" s="38"/>
      <c r="H169" s="38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53"/>
      <c r="E170" s="1"/>
      <c r="F170" s="1"/>
      <c r="G170" s="38"/>
      <c r="H170" s="38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53"/>
      <c r="E171" s="1"/>
      <c r="F171" s="1"/>
      <c r="G171" s="38"/>
      <c r="H171" s="38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53"/>
      <c r="E172" s="1"/>
      <c r="F172" s="1"/>
      <c r="G172" s="38"/>
      <c r="H172" s="38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53"/>
      <c r="E173" s="1"/>
      <c r="F173" s="1"/>
      <c r="G173" s="38"/>
      <c r="H173" s="38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53"/>
      <c r="E174" s="1"/>
      <c r="F174" s="1"/>
      <c r="G174" s="38"/>
      <c r="H174" s="38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53"/>
      <c r="E175" s="1"/>
      <c r="F175" s="1"/>
      <c r="G175" s="38"/>
      <c r="H175" s="38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53"/>
      <c r="E176" s="1"/>
      <c r="F176" s="1"/>
      <c r="G176" s="38"/>
      <c r="H176" s="38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53"/>
      <c r="E177" s="1"/>
      <c r="F177" s="1"/>
      <c r="G177" s="38"/>
      <c r="H177" s="38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53"/>
      <c r="E178" s="1"/>
      <c r="F178" s="1"/>
      <c r="G178" s="38"/>
      <c r="H178" s="38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53"/>
      <c r="E179" s="1"/>
      <c r="F179" s="1"/>
      <c r="G179" s="38"/>
      <c r="H179" s="38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53"/>
      <c r="E180" s="1"/>
      <c r="F180" s="1"/>
      <c r="G180" s="38"/>
      <c r="H180" s="38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53"/>
      <c r="E181" s="1"/>
      <c r="F181" s="1"/>
      <c r="G181" s="38"/>
      <c r="H181" s="38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53"/>
      <c r="E182" s="1"/>
      <c r="F182" s="1"/>
      <c r="G182" s="38"/>
      <c r="H182" s="38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53"/>
      <c r="E183" s="1"/>
      <c r="F183" s="1"/>
      <c r="G183" s="38"/>
      <c r="H183" s="38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53"/>
      <c r="E184" s="1"/>
      <c r="F184" s="1"/>
      <c r="G184" s="38"/>
      <c r="H184" s="38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53"/>
      <c r="E185" s="1"/>
      <c r="F185" s="1"/>
      <c r="G185" s="38"/>
      <c r="H185" s="38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53"/>
      <c r="E186" s="1"/>
      <c r="F186" s="1"/>
      <c r="G186" s="38"/>
      <c r="H186" s="38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53"/>
      <c r="E187" s="1"/>
      <c r="F187" s="1"/>
      <c r="G187" s="38"/>
      <c r="H187" s="38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53"/>
      <c r="E188" s="1"/>
      <c r="F188" s="1"/>
      <c r="G188" s="38"/>
      <c r="H188" s="38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53"/>
      <c r="E189" s="1"/>
      <c r="F189" s="1"/>
      <c r="G189" s="38"/>
      <c r="H189" s="38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53"/>
      <c r="E190" s="1"/>
      <c r="F190" s="1"/>
      <c r="G190" s="38"/>
      <c r="H190" s="38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53"/>
      <c r="E191" s="1"/>
      <c r="F191" s="1"/>
      <c r="G191" s="38"/>
      <c r="H191" s="38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53"/>
      <c r="E192" s="1"/>
      <c r="F192" s="1"/>
      <c r="G192" s="38"/>
      <c r="H192" s="38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53"/>
      <c r="E193" s="1"/>
      <c r="F193" s="1"/>
      <c r="G193" s="38"/>
      <c r="H193" s="38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53"/>
      <c r="E194" s="1"/>
      <c r="F194" s="1"/>
      <c r="G194" s="38"/>
      <c r="H194" s="38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53"/>
      <c r="E195" s="1"/>
      <c r="F195" s="1"/>
      <c r="G195" s="38"/>
      <c r="H195" s="38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53"/>
      <c r="E196" s="1"/>
      <c r="F196" s="1"/>
      <c r="G196" s="38"/>
      <c r="H196" s="38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53"/>
      <c r="E197" s="1"/>
      <c r="F197" s="1"/>
      <c r="G197" s="38"/>
      <c r="H197" s="38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53"/>
      <c r="E198" s="1"/>
      <c r="F198" s="1"/>
      <c r="G198" s="38"/>
      <c r="H198" s="38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53"/>
      <c r="E199" s="1"/>
      <c r="F199" s="1"/>
      <c r="G199" s="38"/>
      <c r="H199" s="38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53"/>
      <c r="E200" s="1"/>
      <c r="F200" s="1"/>
      <c r="G200" s="38"/>
      <c r="H200" s="38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53"/>
      <c r="E201" s="1"/>
      <c r="F201" s="1"/>
      <c r="G201" s="38"/>
      <c r="H201" s="38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53"/>
      <c r="E202" s="1"/>
      <c r="F202" s="1"/>
      <c r="G202" s="38"/>
      <c r="H202" s="38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53"/>
      <c r="E203" s="1"/>
      <c r="F203" s="1"/>
      <c r="G203" s="38"/>
      <c r="H203" s="38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53"/>
      <c r="E204" s="1"/>
      <c r="F204" s="1"/>
      <c r="G204" s="38"/>
      <c r="H204" s="38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53"/>
      <c r="E205" s="1"/>
      <c r="F205" s="1"/>
      <c r="G205" s="38"/>
      <c r="H205" s="38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53"/>
      <c r="E206" s="1"/>
      <c r="F206" s="1"/>
      <c r="G206" s="38"/>
      <c r="H206" s="38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53"/>
      <c r="E207" s="1"/>
      <c r="F207" s="1"/>
      <c r="G207" s="38"/>
      <c r="H207" s="38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53"/>
      <c r="E208" s="1"/>
      <c r="F208" s="1"/>
      <c r="G208" s="38"/>
      <c r="H208" s="38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53"/>
      <c r="E209" s="1"/>
      <c r="F209" s="1"/>
      <c r="G209" s="38"/>
      <c r="H209" s="38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53"/>
      <c r="E210" s="1"/>
      <c r="F210" s="1"/>
      <c r="G210" s="38"/>
      <c r="H210" s="38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53"/>
      <c r="E211" s="1"/>
      <c r="F211" s="1"/>
      <c r="G211" s="38"/>
      <c r="H211" s="38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53"/>
      <c r="E212" s="1"/>
      <c r="F212" s="1"/>
      <c r="G212" s="38"/>
      <c r="H212" s="38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53"/>
      <c r="E213" s="1"/>
      <c r="F213" s="1"/>
      <c r="G213" s="38"/>
      <c r="H213" s="38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53"/>
      <c r="E214" s="1"/>
      <c r="F214" s="1"/>
      <c r="G214" s="38"/>
      <c r="H214" s="38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53"/>
      <c r="E215" s="1"/>
      <c r="F215" s="1"/>
      <c r="G215" s="38"/>
      <c r="H215" s="38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53"/>
      <c r="E216" s="1"/>
      <c r="F216" s="1"/>
      <c r="G216" s="38"/>
      <c r="H216" s="38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53"/>
      <c r="E217" s="1"/>
      <c r="F217" s="1"/>
      <c r="G217" s="38"/>
      <c r="H217" s="38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53"/>
      <c r="E218" s="1"/>
      <c r="F218" s="1"/>
      <c r="G218" s="38"/>
      <c r="H218" s="38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53"/>
      <c r="E219" s="1"/>
      <c r="F219" s="1"/>
      <c r="G219" s="38"/>
      <c r="H219" s="38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53"/>
      <c r="E220" s="1"/>
      <c r="F220" s="1"/>
      <c r="G220" s="38"/>
      <c r="H220" s="38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53"/>
      <c r="E221" s="1"/>
      <c r="F221" s="1"/>
      <c r="G221" s="38"/>
      <c r="H221" s="38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53"/>
      <c r="E222" s="1"/>
      <c r="F222" s="1"/>
      <c r="G222" s="38"/>
      <c r="H222" s="38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53"/>
      <c r="E223" s="1"/>
      <c r="F223" s="1"/>
      <c r="G223" s="38"/>
      <c r="H223" s="38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53"/>
      <c r="E224" s="1"/>
      <c r="F224" s="1"/>
      <c r="G224" s="38"/>
      <c r="H224" s="38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53"/>
      <c r="E225" s="1"/>
      <c r="F225" s="1"/>
      <c r="G225" s="38"/>
      <c r="H225" s="38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53"/>
      <c r="E226" s="1"/>
      <c r="F226" s="1"/>
      <c r="G226" s="38"/>
      <c r="H226" s="38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53"/>
      <c r="E227" s="1"/>
      <c r="F227" s="1"/>
      <c r="G227" s="38"/>
      <c r="H227" s="38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53"/>
      <c r="E228" s="1"/>
      <c r="F228" s="1"/>
      <c r="G228" s="38"/>
      <c r="H228" s="38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53"/>
      <c r="E229" s="1"/>
      <c r="F229" s="1"/>
      <c r="G229" s="38"/>
      <c r="H229" s="38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53"/>
      <c r="E230" s="1"/>
      <c r="F230" s="1"/>
      <c r="G230" s="38"/>
      <c r="H230" s="38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53"/>
      <c r="E231" s="1"/>
      <c r="F231" s="1"/>
      <c r="G231" s="38"/>
      <c r="H231" s="38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53"/>
      <c r="E232" s="1"/>
      <c r="F232" s="1"/>
      <c r="G232" s="38"/>
      <c r="H232" s="38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53"/>
      <c r="E233" s="1"/>
      <c r="F233" s="1"/>
      <c r="G233" s="38"/>
      <c r="H233" s="38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53"/>
      <c r="E234" s="1"/>
      <c r="F234" s="1"/>
      <c r="G234" s="38"/>
      <c r="H234" s="38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8"/>
      <c r="H235" s="38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8"/>
      <c r="H236" s="38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8"/>
      <c r="H237" s="38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8"/>
      <c r="H238" s="38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8"/>
      <c r="H239" s="38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8"/>
      <c r="H240" s="38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8"/>
      <c r="H241" s="38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8"/>
      <c r="H242" s="38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8"/>
      <c r="H243" s="38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8"/>
      <c r="H244" s="38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8"/>
      <c r="H245" s="38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8"/>
      <c r="H246" s="38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8"/>
      <c r="H247" s="38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8"/>
      <c r="H248" s="38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8"/>
      <c r="H249" s="38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8"/>
      <c r="H250" s="38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8"/>
      <c r="H251" s="38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8"/>
      <c r="H252" s="38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8"/>
      <c r="H253" s="38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8"/>
      <c r="H254" s="38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8"/>
      <c r="H255" s="38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8"/>
      <c r="H256" s="38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8"/>
      <c r="H257" s="38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8"/>
      <c r="H258" s="38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8"/>
      <c r="H259" s="38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8"/>
      <c r="H260" s="38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8"/>
      <c r="H261" s="38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8"/>
      <c r="H262" s="38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8"/>
      <c r="H263" s="38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8"/>
      <c r="H264" s="38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8"/>
      <c r="H265" s="38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8"/>
      <c r="H266" s="38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8"/>
      <c r="H267" s="38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8"/>
      <c r="H268" s="38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8"/>
      <c r="H269" s="38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8"/>
      <c r="H270" s="38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8"/>
      <c r="H271" s="38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8"/>
      <c r="H272" s="38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8"/>
      <c r="H273" s="38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8"/>
      <c r="H274" s="38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8"/>
      <c r="H275" s="38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8"/>
      <c r="H276" s="38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8"/>
      <c r="H277" s="38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8"/>
      <c r="H278" s="38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8"/>
      <c r="H279" s="38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8"/>
      <c r="H280" s="38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8"/>
      <c r="H281" s="38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8"/>
      <c r="H282" s="38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8"/>
      <c r="H283" s="38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8"/>
      <c r="H284" s="38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8"/>
      <c r="H285" s="38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8"/>
      <c r="H286" s="38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8"/>
      <c r="H287" s="38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8"/>
      <c r="H288" s="38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8"/>
      <c r="H289" s="38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8"/>
      <c r="H290" s="38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8"/>
      <c r="H291" s="38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8"/>
      <c r="H292" s="38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8"/>
      <c r="H293" s="38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8"/>
      <c r="H294" s="38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8"/>
      <c r="H295" s="38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8"/>
      <c r="H296" s="38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8"/>
      <c r="H297" s="38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8"/>
      <c r="H298" s="38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8"/>
      <c r="H299" s="38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8"/>
      <c r="H300" s="38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8"/>
      <c r="H301" s="38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8"/>
      <c r="H302" s="38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8"/>
      <c r="H303" s="38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8"/>
      <c r="H304" s="38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8"/>
      <c r="H305" s="38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8"/>
      <c r="H306" s="38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8"/>
      <c r="H307" s="38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8"/>
      <c r="H308" s="38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8"/>
      <c r="H309" s="38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8"/>
      <c r="H310" s="38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8"/>
      <c r="H311" s="38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8"/>
      <c r="H312" s="38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8"/>
      <c r="H313" s="38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8"/>
      <c r="H314" s="38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8"/>
      <c r="H315" s="38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8"/>
      <c r="H316" s="38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8"/>
      <c r="H317" s="38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8"/>
      <c r="H318" s="38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8"/>
      <c r="H319" s="38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8"/>
      <c r="H320" s="38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8"/>
      <c r="H321" s="38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8"/>
      <c r="H322" s="38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8"/>
      <c r="H323" s="38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8"/>
      <c r="H324" s="38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8"/>
      <c r="H325" s="38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8"/>
      <c r="H326" s="38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8"/>
      <c r="H327" s="38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8"/>
      <c r="H328" s="38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8"/>
      <c r="H329" s="38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8"/>
      <c r="H330" s="38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8"/>
      <c r="H331" s="38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8"/>
      <c r="H332" s="38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8"/>
      <c r="H333" s="38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8"/>
      <c r="H334" s="38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8"/>
      <c r="H335" s="38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8"/>
      <c r="H336" s="38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8"/>
      <c r="H337" s="38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8"/>
      <c r="H338" s="38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8"/>
      <c r="H339" s="38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8"/>
      <c r="H340" s="38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8"/>
      <c r="H341" s="38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8"/>
      <c r="H342" s="38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8"/>
      <c r="H343" s="38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8"/>
      <c r="H344" s="38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8"/>
      <c r="H345" s="38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8"/>
      <c r="H346" s="38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8"/>
      <c r="H347" s="38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8"/>
      <c r="H348" s="38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8"/>
      <c r="H349" s="38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8"/>
      <c r="H350" s="38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8"/>
      <c r="H351" s="38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8"/>
      <c r="H352" s="38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8"/>
      <c r="H353" s="38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8"/>
      <c r="H354" s="38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8"/>
      <c r="H355" s="38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8"/>
      <c r="H356" s="38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8"/>
      <c r="H357" s="38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8"/>
      <c r="H358" s="38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8"/>
      <c r="H359" s="38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8"/>
      <c r="H360" s="38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8"/>
      <c r="H361" s="38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8"/>
      <c r="H362" s="38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8"/>
      <c r="H363" s="38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8"/>
      <c r="H364" s="38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8"/>
      <c r="H365" s="38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8"/>
      <c r="H366" s="38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8"/>
      <c r="H367" s="38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8"/>
      <c r="H368" s="38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8"/>
      <c r="H369" s="38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8"/>
      <c r="H370" s="38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8"/>
      <c r="H371" s="38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8"/>
      <c r="H372" s="38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8"/>
      <c r="H373" s="38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8"/>
      <c r="H374" s="38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8"/>
      <c r="H375" s="38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8"/>
      <c r="H376" s="38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8"/>
      <c r="H377" s="38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8"/>
      <c r="H378" s="38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8"/>
      <c r="H379" s="38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8"/>
      <c r="H380" s="38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8"/>
      <c r="H381" s="38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8"/>
      <c r="H382" s="38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8"/>
      <c r="H383" s="38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8"/>
      <c r="H384" s="38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8"/>
      <c r="H385" s="38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8"/>
      <c r="H386" s="38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8"/>
      <c r="H387" s="38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8"/>
      <c r="H388" s="38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8"/>
      <c r="H389" s="38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8"/>
      <c r="H390" s="38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8"/>
      <c r="H391" s="38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8"/>
      <c r="H392" s="38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8"/>
      <c r="H393" s="38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8"/>
      <c r="H394" s="38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8"/>
      <c r="H395" s="38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8"/>
      <c r="H396" s="38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8"/>
      <c r="H397" s="38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8"/>
      <c r="H398" s="38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8"/>
      <c r="H399" s="38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8"/>
      <c r="H400" s="38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8"/>
      <c r="H401" s="38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8"/>
      <c r="H402" s="38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8"/>
      <c r="H403" s="38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8"/>
      <c r="H404" s="38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8"/>
      <c r="H405" s="38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8"/>
      <c r="H406" s="38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8"/>
      <c r="H407" s="38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8"/>
      <c r="H408" s="38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8"/>
      <c r="H409" s="38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8"/>
      <c r="H410" s="38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8"/>
      <c r="H411" s="38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8"/>
      <c r="H412" s="38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8"/>
      <c r="H413" s="38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8"/>
      <c r="H414" s="38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8"/>
      <c r="H415" s="38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8"/>
      <c r="H416" s="38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8"/>
      <c r="H417" s="38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8"/>
      <c r="H418" s="38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8"/>
      <c r="H419" s="38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8"/>
      <c r="H420" s="38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8"/>
      <c r="H421" s="38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8"/>
      <c r="H422" s="38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8"/>
      <c r="H423" s="38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8"/>
      <c r="H424" s="38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8"/>
      <c r="H425" s="38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8"/>
      <c r="H426" s="38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8"/>
      <c r="H427" s="38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8"/>
      <c r="H428" s="38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8"/>
      <c r="H429" s="38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8"/>
      <c r="H430" s="38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8"/>
      <c r="H431" s="38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8"/>
      <c r="H432" s="38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8"/>
      <c r="H433" s="38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8"/>
      <c r="H434" s="38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8"/>
      <c r="H435" s="38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8"/>
      <c r="H436" s="38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8"/>
      <c r="H437" s="38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8"/>
      <c r="H438" s="38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8"/>
      <c r="H439" s="38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8"/>
      <c r="H440" s="38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8"/>
      <c r="H441" s="38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8"/>
      <c r="H442" s="38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8"/>
      <c r="H443" s="38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8"/>
      <c r="H444" s="38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8"/>
      <c r="H445" s="38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8"/>
      <c r="H446" s="38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8"/>
      <c r="H447" s="38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8"/>
      <c r="H448" s="38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8"/>
      <c r="H449" s="38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8"/>
      <c r="H450" s="38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8"/>
      <c r="H451" s="38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8"/>
      <c r="H452" s="38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8"/>
      <c r="H453" s="38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8"/>
      <c r="H454" s="38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8"/>
      <c r="H455" s="38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8"/>
      <c r="H456" s="38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8"/>
      <c r="H457" s="38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8"/>
      <c r="H458" s="38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8"/>
      <c r="H459" s="38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8"/>
      <c r="H460" s="38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8"/>
      <c r="H461" s="38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8"/>
      <c r="H462" s="38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8"/>
      <c r="H463" s="38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8"/>
      <c r="H464" s="38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8"/>
      <c r="H465" s="38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8"/>
      <c r="H466" s="38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8"/>
      <c r="H467" s="38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8"/>
      <c r="H468" s="38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8"/>
      <c r="H469" s="38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8"/>
      <c r="H470" s="38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8"/>
      <c r="H471" s="38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8"/>
      <c r="H472" s="38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8"/>
      <c r="H473" s="38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8"/>
      <c r="H474" s="38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8"/>
      <c r="H475" s="38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8"/>
      <c r="H476" s="38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8"/>
      <c r="H477" s="38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8"/>
      <c r="H478" s="38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8"/>
      <c r="H479" s="38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8"/>
      <c r="H480" s="38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8"/>
      <c r="H481" s="38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8"/>
      <c r="H482" s="38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8"/>
      <c r="H483" s="38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8"/>
      <c r="H484" s="38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8"/>
      <c r="H485" s="38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8"/>
      <c r="H486" s="38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8"/>
      <c r="H487" s="38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8"/>
      <c r="H488" s="38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8"/>
      <c r="H489" s="38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8"/>
      <c r="H490" s="38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8"/>
      <c r="H491" s="38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8"/>
      <c r="H492" s="38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8"/>
      <c r="H493" s="38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8"/>
      <c r="H494" s="38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8"/>
      <c r="H495" s="38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8"/>
      <c r="H496" s="38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8"/>
      <c r="H497" s="38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8"/>
      <c r="H498" s="38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8"/>
      <c r="H499" s="38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8"/>
      <c r="H500" s="38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