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<sst xmlns="http://schemas.openxmlformats.org/spreadsheetml/2006/main" count="196" uniqueCount="137">
  <si>
    <t xml:space="preserve">SURVEY PENDING                </t>
  </si>
  <si>
    <t xml:space="preserve">WEST RIVER HARVEST            </t>
  </si>
  <si>
    <t xml:space="preserve">WHISKY CREEK                  </t>
  </si>
  <si>
    <t xml:space="preserve">SECORD-30 HARVEST             </t>
  </si>
  <si>
    <t xml:space="preserve">PORTER OAK 4                  </t>
  </si>
  <si>
    <t xml:space="preserve">B &amp; M WOOD PRODUCTS                              </t>
  </si>
  <si>
    <t xml:space="preserve">S.D. WARREN                                      </t>
  </si>
  <si>
    <t xml:space="preserve">PAYLESS AG PRODUCTS                              </t>
  </si>
  <si>
    <t xml:space="preserve">JAROCHE BROTHERS                                 </t>
  </si>
  <si>
    <t xml:space="preserve">MID MICHIGAN LOGGING                             </t>
  </si>
  <si>
    <t xml:space="preserve">MUMA C.M. FOR/PRO                                </t>
  </si>
  <si>
    <t xml:space="preserve">JIM HARTER LOGGING                               </t>
  </si>
  <si>
    <t xml:space="preserve">CORLEW FOR/PRO                                   </t>
  </si>
  <si>
    <t xml:space="preserve">SHAWN MUMA                                       </t>
  </si>
  <si>
    <t xml:space="preserve">T.R. TIMBER COMPANY                              </t>
  </si>
  <si>
    <t xml:space="preserve">WILLSIE LUMBER COMPANY                           </t>
  </si>
  <si>
    <t xml:space="preserve">J.L. MILLER CONTRACTORS                          </t>
  </si>
  <si>
    <t>Open Contract Analysis for the Gladwin Forest Management Unit</t>
  </si>
  <si>
    <t xml:space="preserve">KIRBY AVENUE                  </t>
  </si>
  <si>
    <t xml:space="preserve">BURNS END HARDWOOD            </t>
  </si>
  <si>
    <t xml:space="preserve">CLAM COOK                     </t>
  </si>
  <si>
    <t xml:space="preserve">COMP 72 REMOVAL               </t>
  </si>
  <si>
    <t xml:space="preserve">EAST FIRELINE OAK             </t>
  </si>
  <si>
    <t xml:space="preserve">ROADSIDE HASKEL LAKE          </t>
  </si>
  <si>
    <t xml:space="preserve">SOUTH BURNS HARDWOODS         </t>
  </si>
  <si>
    <t xml:space="preserve">STERLING 47                   </t>
  </si>
  <si>
    <t xml:space="preserve">EASTMAN RIDGE                 </t>
  </si>
  <si>
    <t xml:space="preserve">MIKES FIREWOOD                                   </t>
  </si>
  <si>
    <t xml:space="preserve">FOREST AIRPORT OAK            </t>
  </si>
  <si>
    <t xml:space="preserve">GIS-I-WAS OAK                 </t>
  </si>
  <si>
    <t xml:space="preserve">PORTER OAK 2                  </t>
  </si>
  <si>
    <t xml:space="preserve">MIKE PORTER                                      </t>
  </si>
  <si>
    <t xml:space="preserve">POST PROJECT                  </t>
  </si>
  <si>
    <t xml:space="preserve">KEN AUGUSTINE FIREWOOD&amp;LOGGING                   </t>
  </si>
  <si>
    <t xml:space="preserve">SOUTHSIDE HASKEL LAKE         </t>
  </si>
  <si>
    <t xml:space="preserve">BEAR TRACKS TWO               </t>
  </si>
  <si>
    <t xml:space="preserve">BLUEBERRY HILLS               </t>
  </si>
  <si>
    <t xml:space="preserve">BY 10 REMOVAL                 </t>
  </si>
  <si>
    <t xml:space="preserve">COOK'S FOREST PRODUCTS                           </t>
  </si>
  <si>
    <t xml:space="preserve">CREEK CROSSING CLEARCUT II    </t>
  </si>
  <si>
    <t xml:space="preserve">FIELD AND FOREST                                 </t>
  </si>
  <si>
    <t xml:space="preserve">C67 LANDLOCKED                </t>
  </si>
  <si>
    <t xml:space="preserve">ESTEY STRIPS                  </t>
  </si>
  <si>
    <t xml:space="preserve">EXPRESSWAY ASPEN              </t>
  </si>
  <si>
    <t xml:space="preserve">FUGITIVE RED PINE             </t>
  </si>
  <si>
    <t xml:space="preserve">ROGER BAZUIN &amp; SONS                              </t>
  </si>
  <si>
    <t xml:space="preserve">LAME DUCK RHOADS              </t>
  </si>
  <si>
    <t xml:space="preserve">LANSING'S CALL                </t>
  </si>
  <si>
    <t xml:space="preserve">TOTAL CHIPS                                      </t>
  </si>
  <si>
    <t xml:space="preserve">MUD LAKE HARVEST              </t>
  </si>
  <si>
    <t xml:space="preserve">NORTH CHIPPEWA RIVER          </t>
  </si>
  <si>
    <t xml:space="preserve">PORTER OAK 3                  </t>
  </si>
  <si>
    <t xml:space="preserve">RAILROAD GRADE MAPLE          </t>
  </si>
  <si>
    <t xml:space="preserve">ROOKIES FOLLY                 </t>
  </si>
  <si>
    <t xml:space="preserve">TEMPLE HOMESTEAD              </t>
  </si>
  <si>
    <t xml:space="preserve">WELLS CROSSING                </t>
  </si>
  <si>
    <t xml:space="preserve">WEST SHORE                    </t>
  </si>
  <si>
    <t xml:space="preserve">AUGRES CUTS                   </t>
  </si>
  <si>
    <t xml:space="preserve">CARROLL CREEK SALE            </t>
  </si>
  <si>
    <t xml:space="preserve">C143 ASPEN                    </t>
  </si>
  <si>
    <t xml:space="preserve">GURNSEY RED PINE              </t>
  </si>
  <si>
    <t xml:space="preserve">RAINBOW BEND SALE             </t>
  </si>
  <si>
    <t xml:space="preserve">8 MILE ROAD SALE              </t>
  </si>
  <si>
    <t xml:space="preserve">ALGER RD HARVEST              </t>
  </si>
  <si>
    <t xml:space="preserve">DISHWASH CREEK                </t>
  </si>
  <si>
    <t xml:space="preserve">GRIM HARDWOODS                </t>
  </si>
  <si>
    <t xml:space="preserve">KIRBY PINE                    </t>
  </si>
  <si>
    <t xml:space="preserve">SECORD DAM ASPEN              </t>
  </si>
  <si>
    <t xml:space="preserve">THREE RIVERS OAK              </t>
  </si>
  <si>
    <t xml:space="preserve">ARENAC DOUBLE-JACK            </t>
  </si>
  <si>
    <t xml:space="preserve">DODGE CITY II                 </t>
  </si>
  <si>
    <t xml:space="preserve">FAR BACK-JACK                 </t>
  </si>
  <si>
    <t xml:space="preserve">KIRBY TIRE-JACK               </t>
  </si>
  <si>
    <t xml:space="preserve">SECTION 30 OAK                </t>
  </si>
  <si>
    <t xml:space="preserve">THORN APPLE-JACK              </t>
  </si>
  <si>
    <t xml:space="preserve">TREE FARM SALE                </t>
  </si>
  <si>
    <t xml:space="preserve">CHIPPEWA TRIO                 </t>
  </si>
  <si>
    <t xml:space="preserve">GESSEY MARSH                  </t>
  </si>
  <si>
    <t xml:space="preserve">GRIM REMOVAL                  </t>
  </si>
  <si>
    <t xml:space="preserve">GROUSE MAKER                  </t>
  </si>
  <si>
    <t xml:space="preserve">LITTLE SALT ASPEN             </t>
  </si>
  <si>
    <t xml:space="preserve">PIPELINE CLEARCUT             </t>
  </si>
  <si>
    <t xml:space="preserve">BILLSBY LUMBER COMPANY                           </t>
  </si>
  <si>
    <t xml:space="preserve">RUTLEDGE ACCESS               </t>
  </si>
  <si>
    <t xml:space="preserve">SOUTH EAST CORNER             </t>
  </si>
  <si>
    <t xml:space="preserve">SQUARE D SALE                 </t>
  </si>
  <si>
    <t xml:space="preserve">STURGEON CREEK II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</si>
  <si>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</si>
  <si>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</si>
  <si>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</si>
  <si>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</si>
  <si>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</si>
  <si>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</si>
  <si>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</si>
  <si>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</si>
  <si>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</si>
  <si>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</si>
  <si>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</si>
  <si>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</si>
  <si>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</si>
  <si>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</si>
  <si>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</si>
  <si>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</si>
  <si>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</si>
  <si>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</si>
  <si>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</si>
  <si>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</si>
  <si>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</si>
  <si>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</si>
  <si>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</si>
  <si>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</si>
  <si>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</si>
  <si>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</si>
  <si>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</si>
  <si>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</si>
  <si>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</si>
  <si>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</si>
  <si>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</si>
  <si>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</si>
  <si>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</si>
  <si>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</si>
  <si>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</si>
  <si>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</si>
  <si>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</si>
  <si>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</si>
  <si>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</si>
  <si>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</si>
  <si>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</si>
  <si>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</si>
  <si>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</si>
  <si>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</si>
  <si>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</si>
  <si>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</si>
  <si>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</si>
  <si>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</si>
  <si>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GEORGIA-PACIFIC                                  </t>
  </si>
  <si>
    <t xml:space="preserve">BIEWER SAWMILL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</si>
</sst>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17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133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117</v>
      </c>
      <c r="L7" s="30"/>
    </row>
    <row r="8" spans="4:12" ht="13.5" thickBot="1">
      <c r="D8" s="15" t="s">
        <v>116</v>
      </c>
      <c r="E8" s="16" t="s">
        <v>118</v>
      </c>
      <c r="H8" s="38"/>
      <c r="L8" s="30"/>
    </row>
    <row r="9" spans="4:23" ht="13.5" thickTop="1">
      <c r="D9" s="12" t="s">
        <v>106</v>
      </c>
      <c r="E9" s="43">
        <f>DCOUNT(DATABASE,11,S9:S10)</f>
        <v>8</v>
      </c>
      <c r="L9" s="30"/>
      <c r="S9" t="s">
        <v>101</v>
      </c>
      <c r="T9" t="s">
        <v>101</v>
      </c>
      <c r="U9" t="s">
        <v>101</v>
      </c>
      <c r="V9" t="s">
        <v>101</v>
      </c>
      <c r="W9" t="s">
        <v>101</v>
      </c>
    </row>
    <row r="10" spans="4:23" ht="12.75">
      <c r="D10" s="12" t="s">
        <v>107</v>
      </c>
      <c r="E10" s="43">
        <f>DCOUNT(DATABASE,11,T9:U10)</f>
        <v>0</v>
      </c>
      <c r="L10" s="30"/>
      <c r="S10" t="s">
        <v>109</v>
      </c>
      <c r="T10" t="s">
        <v>110</v>
      </c>
      <c r="U10" t="s">
        <v>111</v>
      </c>
      <c r="V10" t="s">
        <v>112</v>
      </c>
      <c r="W10" t="s">
        <v>113</v>
      </c>
    </row>
    <row r="11" spans="4:19" ht="12.75">
      <c r="D11" s="12" t="s">
        <v>108</v>
      </c>
      <c r="E11" s="43">
        <f>DCOUNT(DATABASE,11,V9:W10)</f>
        <v>0</v>
      </c>
      <c r="L11" s="30"/>
      <c r="S11" t="s">
        <v>101</v>
      </c>
    </row>
    <row r="12" spans="4:19" ht="13.5" thickBot="1">
      <c r="D12" s="12" t="s">
        <v>114</v>
      </c>
      <c r="E12" s="43">
        <f>DCOUNT(DATABASE,11,S11:S12)</f>
        <v>58</v>
      </c>
      <c r="L12" s="30"/>
      <c r="S12" t="s">
        <v>115</v>
      </c>
    </row>
    <row r="13" spans="4:12" ht="14.25" thickBot="1" thickTop="1">
      <c r="D13" s="17" t="s">
        <v>105</v>
      </c>
      <c r="E13" s="44">
        <f>SUM(E9:E12)</f>
        <v>66</v>
      </c>
      <c r="L13" s="30"/>
    </row>
    <row r="14" ht="9.75" customHeight="1" thickBot="1" thickTop="1">
      <c r="L14" s="30"/>
    </row>
    <row r="15" spans="4:12" ht="14.25" thickBot="1" thickTop="1">
      <c r="D15" s="17" t="s">
        <v>119</v>
      </c>
      <c r="E15" s="19"/>
      <c r="F15" s="19"/>
      <c r="G15" s="39" t="s">
        <v>105</v>
      </c>
      <c r="L15" s="30"/>
    </row>
    <row r="16" spans="4:12" ht="13.5" thickTop="1">
      <c r="D16" s="12" t="s">
        <v>120</v>
      </c>
      <c r="G16" s="23">
        <f>DCOUNT(DATABASE,11,T12:T13)</f>
        <v>66</v>
      </c>
      <c r="L16" s="30"/>
    </row>
    <row r="17" spans="4:12" ht="12.75">
      <c r="D17" s="12" t="s">
        <v>123</v>
      </c>
      <c r="G17" s="21">
        <f>DSUM(DATABASE,4,$T$13:$T$14)</f>
        <v>4976.799999999999</v>
      </c>
      <c r="L17" s="30"/>
    </row>
    <row r="18" spans="4:12" ht="12.75">
      <c r="D18" s="12" t="s">
        <v>124</v>
      </c>
      <c r="G18" s="21">
        <f>DSUM(DATABASE,5,$T$13:$T$14)</f>
        <v>70374.70000000001</v>
      </c>
      <c r="L18" s="30"/>
    </row>
    <row r="19" spans="4:12" ht="12.75">
      <c r="D19" s="12" t="s">
        <v>121</v>
      </c>
      <c r="G19" s="18">
        <f>DSUM(DATABASE,6,$T$13:$T$14)</f>
        <v>2181171.8199999994</v>
      </c>
      <c r="L19" s="30"/>
    </row>
    <row r="20" spans="4:12" ht="12.75">
      <c r="D20" s="12" t="s">
        <v>125</v>
      </c>
      <c r="G20" s="18">
        <f>DSUM(DATABASE,7,$T$13:$T$14)</f>
        <v>1024128.9399999998</v>
      </c>
      <c r="L20" s="30"/>
    </row>
    <row r="21" spans="4:12" ht="12.75">
      <c r="D21" s="12" t="s">
        <v>122</v>
      </c>
      <c r="E21" s="22"/>
      <c r="F21" s="22"/>
      <c r="G21" s="18">
        <f>+G19-G20</f>
        <v>1157042.8799999994</v>
      </c>
      <c r="L21" s="30"/>
    </row>
    <row r="22" spans="4:12" ht="12.75">
      <c r="D22" s="12" t="s">
        <v>131</v>
      </c>
      <c r="E22" s="22"/>
      <c r="F22" s="22"/>
      <c r="G22" s="45">
        <f>+G20/G19</f>
        <v>0.46953152915757007</v>
      </c>
      <c r="L22" s="30"/>
    </row>
    <row r="23" spans="4:12" ht="12.75">
      <c r="D23" s="12" t="s">
        <v>127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130</v>
      </c>
      <c r="E24" s="6"/>
      <c r="F24" s="6"/>
      <c r="G24" s="60">
        <f>DAVERAGE(DATABASE,13,T12:T13)/365</f>
        <v>2.2187214611872146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126</v>
      </c>
      <c r="L27" s="49"/>
    </row>
    <row r="28" spans="2:18" ht="13.5" thickTop="1">
      <c r="B28" s="55"/>
      <c r="C28" s="9"/>
      <c r="D28" s="9"/>
      <c r="E28" s="10"/>
      <c r="F28" s="10" t="s">
        <v>105</v>
      </c>
      <c r="G28" s="40" t="s">
        <v>93</v>
      </c>
      <c r="H28" s="40"/>
      <c r="I28" s="50" t="s">
        <v>94</v>
      </c>
      <c r="J28" s="50" t="s">
        <v>100</v>
      </c>
      <c r="K28" s="50" t="s">
        <v>93</v>
      </c>
      <c r="L28" s="25" t="s">
        <v>102</v>
      </c>
      <c r="M28" s="33"/>
      <c r="N28" s="34" t="s">
        <v>93</v>
      </c>
      <c r="O28" s="58"/>
      <c r="P28" s="58"/>
      <c r="Q28" s="58"/>
      <c r="R28" s="58"/>
    </row>
    <row r="29" spans="2:18" ht="12.75">
      <c r="B29" s="56"/>
      <c r="C29" s="3" t="s">
        <v>88</v>
      </c>
      <c r="D29" s="3"/>
      <c r="E29" s="4"/>
      <c r="F29" s="4" t="s">
        <v>104</v>
      </c>
      <c r="G29" s="41" t="s">
        <v>94</v>
      </c>
      <c r="H29" s="41" t="s">
        <v>96</v>
      </c>
      <c r="I29" s="51" t="s">
        <v>98</v>
      </c>
      <c r="J29" s="51" t="s">
        <v>101</v>
      </c>
      <c r="K29" s="51" t="s">
        <v>101</v>
      </c>
      <c r="L29" s="26" t="s">
        <v>103</v>
      </c>
      <c r="M29" s="31"/>
      <c r="N29" s="35" t="s">
        <v>94</v>
      </c>
      <c r="O29" s="35"/>
      <c r="P29" s="35"/>
      <c r="Q29" s="35"/>
      <c r="R29" s="35"/>
    </row>
    <row r="30" spans="2:18" ht="13.5" thickBot="1">
      <c r="B30" s="57" t="s">
        <v>87</v>
      </c>
      <c r="C30" s="7" t="s">
        <v>89</v>
      </c>
      <c r="D30" s="7" t="s">
        <v>90</v>
      </c>
      <c r="E30" s="8" t="s">
        <v>91</v>
      </c>
      <c r="F30" s="8" t="s">
        <v>92</v>
      </c>
      <c r="G30" s="42" t="s">
        <v>95</v>
      </c>
      <c r="H30" s="42" t="s">
        <v>97</v>
      </c>
      <c r="I30" s="52" t="s">
        <v>99</v>
      </c>
      <c r="J30" s="52" t="s">
        <v>99</v>
      </c>
      <c r="K30" s="52" t="s">
        <v>99</v>
      </c>
      <c r="L30" s="27" t="s">
        <v>101</v>
      </c>
      <c r="M30" s="32" t="s">
        <v>128</v>
      </c>
      <c r="N30" s="36" t="s">
        <v>129</v>
      </c>
      <c r="O30" s="58"/>
      <c r="P30" s="58"/>
      <c r="Q30" s="58"/>
      <c r="R30" s="58"/>
    </row>
    <row r="31" spans="2:14" s="2" customFormat="1" ht="12" thickTop="1">
      <c r="B31" s="2">
        <v>730259701</v>
      </c>
      <c r="C31" s="2">
        <v>1</v>
      </c>
      <c r="D31" s="2" t="s">
        <v>18</v>
      </c>
      <c r="E31" s="1">
        <v>78.6</v>
      </c>
      <c r="F31" s="1">
        <v>1304.4</v>
      </c>
      <c r="G31" s="37">
        <v>24122.85</v>
      </c>
      <c r="H31" s="37">
        <v>24122.85</v>
      </c>
      <c r="I31" s="47">
        <v>35688</v>
      </c>
      <c r="J31" s="47">
        <v>36433</v>
      </c>
      <c r="K31" s="47">
        <v>36707</v>
      </c>
      <c r="L31" s="2">
        <v>-103</v>
      </c>
      <c r="M31" s="2" t="s">
        <v>10</v>
      </c>
      <c r="N31" s="2">
        <v>1019</v>
      </c>
    </row>
    <row r="32" spans="2:14" s="2" customFormat="1" ht="11.25">
      <c r="B32" s="2">
        <v>730379801</v>
      </c>
      <c r="C32" s="2">
        <v>1</v>
      </c>
      <c r="D32" s="2" t="s">
        <v>19</v>
      </c>
      <c r="E32" s="1">
        <v>60</v>
      </c>
      <c r="F32" s="1">
        <v>601.2</v>
      </c>
      <c r="G32" s="37">
        <v>18948.52</v>
      </c>
      <c r="H32" s="37">
        <v>18948.52</v>
      </c>
      <c r="I32" s="47">
        <v>36167</v>
      </c>
      <c r="J32" s="47">
        <v>36799</v>
      </c>
      <c r="K32" s="47">
        <v>36799</v>
      </c>
      <c r="L32" s="2">
        <v>-11</v>
      </c>
      <c r="M32" s="2" t="s">
        <v>13</v>
      </c>
      <c r="N32" s="2">
        <v>632</v>
      </c>
    </row>
    <row r="33" spans="2:14" s="2" customFormat="1" ht="11.25">
      <c r="B33" s="2">
        <v>730149801</v>
      </c>
      <c r="C33" s="2">
        <v>1</v>
      </c>
      <c r="D33" s="2" t="s">
        <v>20</v>
      </c>
      <c r="E33" s="1">
        <v>98</v>
      </c>
      <c r="F33" s="1">
        <v>1242.4</v>
      </c>
      <c r="G33" s="37">
        <v>23380.35</v>
      </c>
      <c r="H33" s="37">
        <v>23380.35</v>
      </c>
      <c r="I33" s="47">
        <v>36118</v>
      </c>
      <c r="J33" s="47">
        <v>36799</v>
      </c>
      <c r="K33" s="47">
        <v>36799</v>
      </c>
      <c r="L33" s="2">
        <v>-11</v>
      </c>
      <c r="M33" s="2" t="s">
        <v>10</v>
      </c>
      <c r="N33" s="2">
        <v>681</v>
      </c>
    </row>
    <row r="34" spans="2:14" s="2" customFormat="1" ht="11.25">
      <c r="B34" s="2">
        <v>730429701</v>
      </c>
      <c r="C34" s="2">
        <v>1</v>
      </c>
      <c r="D34" s="2" t="s">
        <v>21</v>
      </c>
      <c r="E34" s="1">
        <v>56</v>
      </c>
      <c r="F34" s="1">
        <v>769.6</v>
      </c>
      <c r="G34" s="37">
        <v>16479.3</v>
      </c>
      <c r="H34" s="37">
        <v>16479.3</v>
      </c>
      <c r="I34" s="47">
        <v>35737</v>
      </c>
      <c r="J34" s="47">
        <v>36433</v>
      </c>
      <c r="K34" s="47">
        <v>36799</v>
      </c>
      <c r="L34" s="2">
        <v>-11</v>
      </c>
      <c r="M34" s="2" t="s">
        <v>13</v>
      </c>
      <c r="N34" s="2">
        <v>1062</v>
      </c>
    </row>
    <row r="35" spans="2:14" s="2" customFormat="1" ht="11.25">
      <c r="B35" s="2">
        <v>730389801</v>
      </c>
      <c r="C35" s="2">
        <v>1</v>
      </c>
      <c r="D35" s="2" t="s">
        <v>22</v>
      </c>
      <c r="E35" s="1">
        <v>213</v>
      </c>
      <c r="F35" s="1">
        <v>2200.6</v>
      </c>
      <c r="G35" s="37">
        <v>59338.73</v>
      </c>
      <c r="H35" s="37">
        <v>24922.27</v>
      </c>
      <c r="I35" s="47">
        <v>36167</v>
      </c>
      <c r="J35" s="47">
        <v>36799</v>
      </c>
      <c r="K35" s="47">
        <v>36799</v>
      </c>
      <c r="L35" s="2">
        <v>-11</v>
      </c>
      <c r="M35" s="2" t="s">
        <v>13</v>
      </c>
      <c r="N35" s="2">
        <v>632</v>
      </c>
    </row>
    <row r="36" spans="2:14" s="2" customFormat="1" ht="11.25">
      <c r="B36" s="2">
        <v>730269601</v>
      </c>
      <c r="C36" s="2">
        <v>1</v>
      </c>
      <c r="D36" s="2" t="s">
        <v>23</v>
      </c>
      <c r="E36" s="1">
        <v>73</v>
      </c>
      <c r="F36" s="1">
        <v>897.8</v>
      </c>
      <c r="G36" s="37">
        <v>19212.99</v>
      </c>
      <c r="H36" s="37">
        <v>19212.99</v>
      </c>
      <c r="I36" s="47">
        <v>35419</v>
      </c>
      <c r="J36" s="47">
        <v>36068</v>
      </c>
      <c r="K36" s="47">
        <v>36799</v>
      </c>
      <c r="L36" s="2">
        <v>-11</v>
      </c>
      <c r="M36" s="2" t="s">
        <v>12</v>
      </c>
      <c r="N36" s="2">
        <v>1380</v>
      </c>
    </row>
    <row r="37" spans="2:14" s="2" customFormat="1" ht="11.25">
      <c r="B37" s="2">
        <v>730339801</v>
      </c>
      <c r="C37" s="2">
        <v>1</v>
      </c>
      <c r="D37" s="2" t="s">
        <v>24</v>
      </c>
      <c r="E37" s="1">
        <v>74</v>
      </c>
      <c r="F37" s="1">
        <v>237.8</v>
      </c>
      <c r="G37" s="37">
        <v>11631.1</v>
      </c>
      <c r="H37" s="37">
        <v>1163.11</v>
      </c>
      <c r="I37" s="47">
        <v>36167</v>
      </c>
      <c r="J37" s="47">
        <v>36799</v>
      </c>
      <c r="K37" s="47">
        <v>36799</v>
      </c>
      <c r="L37" s="2">
        <v>-11</v>
      </c>
      <c r="M37" s="2" t="s">
        <v>13</v>
      </c>
      <c r="N37" s="2">
        <v>632</v>
      </c>
    </row>
    <row r="38" spans="2:14" s="2" customFormat="1" ht="11.25">
      <c r="B38" s="2">
        <v>730229801</v>
      </c>
      <c r="C38" s="2">
        <v>1</v>
      </c>
      <c r="D38" s="2" t="s">
        <v>25</v>
      </c>
      <c r="E38" s="1">
        <v>91</v>
      </c>
      <c r="F38" s="1">
        <v>1186.6</v>
      </c>
      <c r="G38" s="37">
        <v>31186.69</v>
      </c>
      <c r="H38" s="37">
        <v>31186.69</v>
      </c>
      <c r="I38" s="47">
        <v>36143</v>
      </c>
      <c r="J38" s="47">
        <v>36799</v>
      </c>
      <c r="K38" s="47">
        <v>36799</v>
      </c>
      <c r="L38" s="2">
        <v>-11</v>
      </c>
      <c r="M38" s="2" t="s">
        <v>14</v>
      </c>
      <c r="N38" s="2">
        <v>656</v>
      </c>
    </row>
    <row r="39" spans="2:14" s="2" customFormat="1" ht="11.25">
      <c r="B39" s="2">
        <v>730479902</v>
      </c>
      <c r="C39" s="2">
        <v>1</v>
      </c>
      <c r="D39" s="2" t="s">
        <v>26</v>
      </c>
      <c r="E39" s="1">
        <v>31</v>
      </c>
      <c r="F39" s="1">
        <v>74</v>
      </c>
      <c r="G39" s="37">
        <v>766</v>
      </c>
      <c r="H39" s="37">
        <v>766</v>
      </c>
      <c r="I39" s="47">
        <v>36452</v>
      </c>
      <c r="J39" s="47">
        <v>36891</v>
      </c>
      <c r="K39" s="47">
        <v>36891</v>
      </c>
      <c r="L39" s="2">
        <v>81</v>
      </c>
      <c r="M39" s="2" t="s">
        <v>27</v>
      </c>
      <c r="N39" s="2">
        <v>439</v>
      </c>
    </row>
    <row r="40" spans="2:14" s="2" customFormat="1" ht="11.25">
      <c r="B40" s="2">
        <v>730279801</v>
      </c>
      <c r="C40" s="2">
        <v>1</v>
      </c>
      <c r="D40" s="2" t="s">
        <v>28</v>
      </c>
      <c r="E40" s="1">
        <v>67</v>
      </c>
      <c r="F40" s="1">
        <v>1122.4</v>
      </c>
      <c r="G40" s="37">
        <v>29832.58</v>
      </c>
      <c r="H40" s="37">
        <v>2983.26</v>
      </c>
      <c r="I40" s="47">
        <v>36262</v>
      </c>
      <c r="J40" s="47">
        <v>36891</v>
      </c>
      <c r="K40" s="47">
        <v>36891</v>
      </c>
      <c r="L40" s="2">
        <v>81</v>
      </c>
      <c r="M40" s="2" t="s">
        <v>9</v>
      </c>
      <c r="N40" s="2">
        <v>629</v>
      </c>
    </row>
    <row r="41" spans="2:14" s="2" customFormat="1" ht="11.25">
      <c r="B41" s="2">
        <v>730489701</v>
      </c>
      <c r="C41" s="2">
        <v>1</v>
      </c>
      <c r="D41" s="2" t="s">
        <v>29</v>
      </c>
      <c r="E41" s="1">
        <v>21</v>
      </c>
      <c r="F41" s="1">
        <v>298.8</v>
      </c>
      <c r="G41" s="37">
        <v>6846.21</v>
      </c>
      <c r="H41" s="37">
        <v>6846.21</v>
      </c>
      <c r="I41" s="47">
        <v>35894</v>
      </c>
      <c r="J41" s="47">
        <v>36525</v>
      </c>
      <c r="K41" s="47">
        <v>36891</v>
      </c>
      <c r="L41" s="2">
        <v>81</v>
      </c>
      <c r="M41" s="2" t="s">
        <v>10</v>
      </c>
      <c r="N41" s="2">
        <v>997</v>
      </c>
    </row>
    <row r="42" spans="2:14" s="2" customFormat="1" ht="11.25">
      <c r="B42" s="2">
        <v>730090002</v>
      </c>
      <c r="C42" s="2">
        <v>1</v>
      </c>
      <c r="D42" s="2" t="s">
        <v>30</v>
      </c>
      <c r="E42" s="1">
        <v>23</v>
      </c>
      <c r="F42" s="1">
        <v>93.9</v>
      </c>
      <c r="G42" s="37">
        <v>1200</v>
      </c>
      <c r="H42" s="37">
        <v>1200</v>
      </c>
      <c r="I42" s="47">
        <v>36515</v>
      </c>
      <c r="J42" s="47">
        <v>36891</v>
      </c>
      <c r="K42" s="47">
        <v>36891</v>
      </c>
      <c r="L42" s="2">
        <v>81</v>
      </c>
      <c r="M42" s="2" t="s">
        <v>31</v>
      </c>
      <c r="N42" s="2">
        <v>376</v>
      </c>
    </row>
    <row r="43" spans="2:14" s="2" customFormat="1" ht="11.25">
      <c r="B43" s="2">
        <v>730249701</v>
      </c>
      <c r="C43" s="2">
        <v>1</v>
      </c>
      <c r="D43" s="2" t="s">
        <v>32</v>
      </c>
      <c r="E43" s="1">
        <v>11</v>
      </c>
      <c r="F43" s="1">
        <v>159.4</v>
      </c>
      <c r="G43" s="37">
        <v>2696.82</v>
      </c>
      <c r="H43" s="37">
        <v>385.26</v>
      </c>
      <c r="I43" s="47">
        <v>35905</v>
      </c>
      <c r="J43" s="47">
        <v>36160</v>
      </c>
      <c r="K43" s="47">
        <v>36891</v>
      </c>
      <c r="L43" s="2">
        <v>81</v>
      </c>
      <c r="M43" s="2" t="s">
        <v>33</v>
      </c>
      <c r="N43" s="2">
        <v>986</v>
      </c>
    </row>
    <row r="44" spans="2:14" s="2" customFormat="1" ht="11.25">
      <c r="B44" s="2">
        <v>730459801</v>
      </c>
      <c r="C44" s="2">
        <v>1</v>
      </c>
      <c r="D44" s="2" t="s">
        <v>34</v>
      </c>
      <c r="E44" s="1">
        <v>93</v>
      </c>
      <c r="F44" s="1">
        <v>1645.8</v>
      </c>
      <c r="G44" s="37">
        <v>61277.3</v>
      </c>
      <c r="H44" s="37">
        <v>38604.7</v>
      </c>
      <c r="I44" s="47">
        <v>36256</v>
      </c>
      <c r="J44" s="47">
        <v>36891</v>
      </c>
      <c r="K44" s="47">
        <v>36891</v>
      </c>
      <c r="L44" s="2">
        <v>81</v>
      </c>
      <c r="M44" s="2" t="s">
        <v>16</v>
      </c>
      <c r="N44" s="2">
        <v>635</v>
      </c>
    </row>
    <row r="45" spans="2:14" s="2" customFormat="1" ht="11.25">
      <c r="B45" s="2">
        <v>730139901</v>
      </c>
      <c r="C45" s="2">
        <v>1</v>
      </c>
      <c r="D45" s="2" t="s">
        <v>35</v>
      </c>
      <c r="E45" s="1">
        <v>24</v>
      </c>
      <c r="F45" s="1">
        <v>211</v>
      </c>
      <c r="G45" s="37">
        <v>7120.2</v>
      </c>
      <c r="H45" s="37">
        <v>712.02</v>
      </c>
      <c r="I45" s="47">
        <v>36468</v>
      </c>
      <c r="J45" s="47">
        <v>36981</v>
      </c>
      <c r="K45" s="47">
        <v>36981</v>
      </c>
      <c r="L45" s="2">
        <v>171</v>
      </c>
      <c r="M45" s="2" t="s">
        <v>12</v>
      </c>
      <c r="N45" s="2">
        <v>513</v>
      </c>
    </row>
    <row r="46" spans="2:14" s="2" customFormat="1" ht="11.25">
      <c r="B46" s="2">
        <v>730369801</v>
      </c>
      <c r="C46" s="2">
        <v>1</v>
      </c>
      <c r="D46" s="2" t="s">
        <v>36</v>
      </c>
      <c r="E46" s="1">
        <v>164</v>
      </c>
      <c r="F46" s="1">
        <v>1583.6</v>
      </c>
      <c r="G46" s="37">
        <v>21923.2</v>
      </c>
      <c r="H46" s="37">
        <v>2192.32</v>
      </c>
      <c r="I46" s="47">
        <v>36411</v>
      </c>
      <c r="J46" s="47">
        <v>36981</v>
      </c>
      <c r="K46" s="47">
        <v>36981</v>
      </c>
      <c r="L46" s="2">
        <v>171</v>
      </c>
      <c r="M46" s="2" t="s">
        <v>10</v>
      </c>
      <c r="N46" s="2">
        <v>570</v>
      </c>
    </row>
    <row r="47" spans="2:14" s="2" customFormat="1" ht="11.25">
      <c r="B47" s="2">
        <v>730439801</v>
      </c>
      <c r="C47" s="2">
        <v>1</v>
      </c>
      <c r="D47" s="2" t="s">
        <v>37</v>
      </c>
      <c r="E47" s="1">
        <v>60</v>
      </c>
      <c r="F47" s="1">
        <v>720.4</v>
      </c>
      <c r="G47" s="37">
        <v>15020.85</v>
      </c>
      <c r="H47" s="37">
        <v>1502.09</v>
      </c>
      <c r="I47" s="47">
        <v>36411</v>
      </c>
      <c r="J47" s="47">
        <v>36981</v>
      </c>
      <c r="K47" s="47">
        <v>36981</v>
      </c>
      <c r="L47" s="2">
        <v>171</v>
      </c>
      <c r="M47" s="2" t="s">
        <v>38</v>
      </c>
      <c r="N47" s="2">
        <v>570</v>
      </c>
    </row>
    <row r="48" spans="2:14" s="2" customFormat="1" ht="11.25">
      <c r="B48" s="2">
        <v>730659301</v>
      </c>
      <c r="C48" s="2">
        <v>1</v>
      </c>
      <c r="D48" s="2" t="s">
        <v>39</v>
      </c>
      <c r="E48" s="1">
        <v>19</v>
      </c>
      <c r="F48" s="1">
        <v>335.8</v>
      </c>
      <c r="G48" s="37">
        <v>3878.23</v>
      </c>
      <c r="H48" s="37">
        <v>3878.23</v>
      </c>
      <c r="I48" s="47">
        <v>34311</v>
      </c>
      <c r="J48" s="47">
        <v>34424</v>
      </c>
      <c r="K48" s="47">
        <v>36981</v>
      </c>
      <c r="L48" s="2">
        <v>171</v>
      </c>
      <c r="M48" s="2" t="s">
        <v>40</v>
      </c>
      <c r="N48" s="2">
        <v>2670</v>
      </c>
    </row>
    <row r="49" spans="2:14" s="2" customFormat="1" ht="11.25">
      <c r="B49" s="2">
        <v>730029802</v>
      </c>
      <c r="C49" s="2">
        <v>1</v>
      </c>
      <c r="D49" s="2" t="s">
        <v>41</v>
      </c>
      <c r="E49" s="1">
        <v>18</v>
      </c>
      <c r="F49" s="1">
        <v>294.6</v>
      </c>
      <c r="G49" s="37">
        <v>6756.48</v>
      </c>
      <c r="H49" s="37">
        <v>1468.8</v>
      </c>
      <c r="I49" s="47">
        <v>35894</v>
      </c>
      <c r="J49" s="47">
        <v>36250</v>
      </c>
      <c r="K49" s="47">
        <v>36981</v>
      </c>
      <c r="L49" s="2">
        <v>171</v>
      </c>
      <c r="M49" s="2" t="s">
        <v>12</v>
      </c>
      <c r="N49" s="2">
        <v>1087</v>
      </c>
    </row>
    <row r="50" spans="2:14" s="2" customFormat="1" ht="11.25">
      <c r="B50" s="2">
        <v>730189801</v>
      </c>
      <c r="C50" s="2">
        <v>1</v>
      </c>
      <c r="D50" s="2" t="s">
        <v>42</v>
      </c>
      <c r="E50" s="1">
        <v>29</v>
      </c>
      <c r="F50" s="1">
        <v>550.6</v>
      </c>
      <c r="G50" s="37">
        <v>17922.2</v>
      </c>
      <c r="H50" s="37">
        <v>17922.2</v>
      </c>
      <c r="I50" s="47">
        <v>36143</v>
      </c>
      <c r="J50" s="47">
        <v>36616</v>
      </c>
      <c r="K50" s="47">
        <v>36981</v>
      </c>
      <c r="L50" s="2">
        <v>171</v>
      </c>
      <c r="M50" s="2" t="s">
        <v>12</v>
      </c>
      <c r="N50" s="2">
        <v>838</v>
      </c>
    </row>
    <row r="51" spans="2:14" s="2" customFormat="1" ht="11.25">
      <c r="B51" s="2">
        <v>730109801</v>
      </c>
      <c r="C51" s="2">
        <v>1</v>
      </c>
      <c r="D51" s="2" t="s">
        <v>43</v>
      </c>
      <c r="E51" s="1">
        <v>130</v>
      </c>
      <c r="F51" s="1">
        <v>3801.4</v>
      </c>
      <c r="G51" s="37">
        <v>187879.4</v>
      </c>
      <c r="H51" s="37">
        <v>108970.06</v>
      </c>
      <c r="I51" s="47">
        <v>36249</v>
      </c>
      <c r="J51" s="47">
        <v>36981</v>
      </c>
      <c r="K51" s="47">
        <v>36981</v>
      </c>
      <c r="L51" s="2">
        <v>171</v>
      </c>
      <c r="M51" s="2" t="s">
        <v>11</v>
      </c>
      <c r="N51" s="2">
        <v>732</v>
      </c>
    </row>
    <row r="52" spans="2:14" s="2" customFormat="1" ht="11.25">
      <c r="B52" s="2">
        <v>730220002</v>
      </c>
      <c r="C52" s="2">
        <v>1</v>
      </c>
      <c r="D52" s="2" t="s">
        <v>44</v>
      </c>
      <c r="E52" s="1">
        <v>5</v>
      </c>
      <c r="F52" s="1">
        <v>92</v>
      </c>
      <c r="G52" s="37">
        <v>4944</v>
      </c>
      <c r="H52" s="37">
        <v>4944</v>
      </c>
      <c r="I52" s="47">
        <v>36683</v>
      </c>
      <c r="J52" s="47">
        <v>36981</v>
      </c>
      <c r="K52" s="47">
        <v>36981</v>
      </c>
      <c r="L52" s="2">
        <v>171</v>
      </c>
      <c r="M52" s="2" t="s">
        <v>45</v>
      </c>
      <c r="N52" s="2">
        <v>298</v>
      </c>
    </row>
    <row r="53" spans="2:14" s="2" customFormat="1" ht="11.25">
      <c r="B53" s="2">
        <v>730179801</v>
      </c>
      <c r="C53" s="2">
        <v>1</v>
      </c>
      <c r="D53" s="2" t="s">
        <v>46</v>
      </c>
      <c r="E53" s="1">
        <v>193.5</v>
      </c>
      <c r="F53" s="1">
        <v>3160.2</v>
      </c>
      <c r="G53" s="37">
        <v>95663.15</v>
      </c>
      <c r="H53" s="37">
        <v>63137.67</v>
      </c>
      <c r="I53" s="47">
        <v>36188</v>
      </c>
      <c r="J53" s="47">
        <v>36616</v>
      </c>
      <c r="K53" s="47">
        <v>36981</v>
      </c>
      <c r="L53" s="2">
        <v>171</v>
      </c>
      <c r="M53" s="2" t="s">
        <v>10</v>
      </c>
      <c r="N53" s="2">
        <v>793</v>
      </c>
    </row>
    <row r="54" spans="2:14" s="2" customFormat="1" ht="11.25">
      <c r="B54" s="2">
        <v>730549601</v>
      </c>
      <c r="C54" s="2">
        <v>1</v>
      </c>
      <c r="D54" s="2" t="s">
        <v>47</v>
      </c>
      <c r="E54" s="1">
        <v>241</v>
      </c>
      <c r="F54" s="1">
        <v>1650.2</v>
      </c>
      <c r="G54" s="37">
        <v>37235.73</v>
      </c>
      <c r="H54" s="37">
        <v>34398.72</v>
      </c>
      <c r="I54" s="47">
        <v>35464</v>
      </c>
      <c r="J54" s="47">
        <v>36250</v>
      </c>
      <c r="K54" s="47">
        <v>36981</v>
      </c>
      <c r="L54" s="2">
        <v>171</v>
      </c>
      <c r="M54" s="2" t="s">
        <v>48</v>
      </c>
      <c r="N54" s="2">
        <v>1517</v>
      </c>
    </row>
    <row r="55" spans="2:14" s="2" customFormat="1" ht="11.25">
      <c r="B55" s="2">
        <v>730150002</v>
      </c>
      <c r="C55" s="2">
        <v>1</v>
      </c>
      <c r="D55" s="2" t="s">
        <v>49</v>
      </c>
      <c r="E55" s="1">
        <v>63</v>
      </c>
      <c r="F55" s="1">
        <v>1140.2</v>
      </c>
      <c r="G55" s="37">
        <v>28047.1</v>
      </c>
      <c r="H55" s="37">
        <v>25847.1</v>
      </c>
      <c r="I55" s="47">
        <v>36599</v>
      </c>
      <c r="J55" s="47">
        <v>36981</v>
      </c>
      <c r="K55" s="47">
        <v>36981</v>
      </c>
      <c r="L55" s="2">
        <v>171</v>
      </c>
      <c r="M55" s="2" t="s">
        <v>132</v>
      </c>
      <c r="N55" s="2">
        <v>382</v>
      </c>
    </row>
    <row r="56" spans="2:14" s="2" customFormat="1" ht="11.25">
      <c r="B56" s="2">
        <v>730219701</v>
      </c>
      <c r="C56" s="2">
        <v>1</v>
      </c>
      <c r="D56" s="2" t="s">
        <v>50</v>
      </c>
      <c r="E56" s="1">
        <v>33</v>
      </c>
      <c r="F56" s="1">
        <v>353.7</v>
      </c>
      <c r="G56" s="37">
        <v>10264.03</v>
      </c>
      <c r="H56" s="37">
        <v>1466.29</v>
      </c>
      <c r="I56" s="47">
        <v>35746</v>
      </c>
      <c r="J56" s="47">
        <v>36341</v>
      </c>
      <c r="K56" s="47">
        <v>36981</v>
      </c>
      <c r="L56" s="2">
        <v>171</v>
      </c>
      <c r="M56" s="2" t="s">
        <v>16</v>
      </c>
      <c r="N56" s="2">
        <v>1235</v>
      </c>
    </row>
    <row r="57" spans="2:14" s="2" customFormat="1" ht="11.25">
      <c r="B57" s="2">
        <v>730160002</v>
      </c>
      <c r="C57" s="2">
        <v>1</v>
      </c>
      <c r="D57" s="2" t="s">
        <v>51</v>
      </c>
      <c r="E57" s="1">
        <v>12</v>
      </c>
      <c r="F57" s="1">
        <v>20.2</v>
      </c>
      <c r="G57" s="37">
        <v>261</v>
      </c>
      <c r="H57" s="37">
        <v>261</v>
      </c>
      <c r="I57" s="47">
        <v>36622</v>
      </c>
      <c r="J57" s="47">
        <v>36981</v>
      </c>
      <c r="K57" s="47">
        <v>36981</v>
      </c>
      <c r="L57" s="2">
        <v>171</v>
      </c>
      <c r="M57" s="2" t="s">
        <v>31</v>
      </c>
      <c r="N57" s="2">
        <v>359</v>
      </c>
    </row>
    <row r="58" spans="2:14" s="2" customFormat="1" ht="11.25">
      <c r="B58" s="2">
        <v>730039601</v>
      </c>
      <c r="C58" s="2">
        <v>1</v>
      </c>
      <c r="D58" s="2" t="s">
        <v>52</v>
      </c>
      <c r="E58" s="1">
        <v>14</v>
      </c>
      <c r="F58" s="1">
        <v>133.2</v>
      </c>
      <c r="G58" s="37">
        <v>6215.62</v>
      </c>
      <c r="H58" s="37">
        <v>1740.37</v>
      </c>
      <c r="I58" s="47">
        <v>35123</v>
      </c>
      <c r="J58" s="47">
        <v>35885</v>
      </c>
      <c r="K58" s="47">
        <v>36981</v>
      </c>
      <c r="L58" s="2">
        <v>171</v>
      </c>
      <c r="M58" s="2" t="s">
        <v>8</v>
      </c>
      <c r="N58" s="2">
        <v>1858</v>
      </c>
    </row>
    <row r="59" spans="2:14" s="2" customFormat="1" ht="11.25">
      <c r="B59" s="2">
        <v>730559401</v>
      </c>
      <c r="C59" s="2">
        <v>1</v>
      </c>
      <c r="D59" s="2" t="s">
        <v>53</v>
      </c>
      <c r="E59" s="1">
        <v>175</v>
      </c>
      <c r="F59" s="1">
        <v>2626</v>
      </c>
      <c r="G59" s="37">
        <v>84296.08</v>
      </c>
      <c r="H59" s="37">
        <v>84296.08</v>
      </c>
      <c r="I59" s="47">
        <v>35389</v>
      </c>
      <c r="J59" s="47">
        <v>35885</v>
      </c>
      <c r="K59" s="47">
        <v>36981</v>
      </c>
      <c r="L59" s="2">
        <v>171</v>
      </c>
      <c r="M59" s="2" t="s">
        <v>14</v>
      </c>
      <c r="N59" s="2">
        <v>1592</v>
      </c>
    </row>
    <row r="60" spans="2:14" s="2" customFormat="1" ht="11.25">
      <c r="B60" s="2">
        <v>730499701</v>
      </c>
      <c r="C60" s="2">
        <v>1</v>
      </c>
      <c r="D60" s="2" t="s">
        <v>54</v>
      </c>
      <c r="E60" s="1">
        <v>47</v>
      </c>
      <c r="F60" s="1">
        <v>598.4</v>
      </c>
      <c r="G60" s="37">
        <v>13410.31</v>
      </c>
      <c r="H60" s="37">
        <v>3713.73</v>
      </c>
      <c r="I60" s="47">
        <v>35901</v>
      </c>
      <c r="J60" s="47">
        <v>36250</v>
      </c>
      <c r="K60" s="47">
        <v>36981</v>
      </c>
      <c r="L60" s="2">
        <v>171</v>
      </c>
      <c r="M60" s="2" t="s">
        <v>5</v>
      </c>
      <c r="N60" s="2">
        <v>1080</v>
      </c>
    </row>
    <row r="61" spans="2:14" s="2" customFormat="1" ht="11.25">
      <c r="B61" s="2">
        <v>730069801</v>
      </c>
      <c r="C61" s="2">
        <v>1</v>
      </c>
      <c r="D61" s="2" t="s">
        <v>55</v>
      </c>
      <c r="E61" s="1">
        <v>150.7</v>
      </c>
      <c r="F61" s="1">
        <v>2131.2</v>
      </c>
      <c r="G61" s="37">
        <v>80911.1</v>
      </c>
      <c r="H61" s="37">
        <v>55019.56</v>
      </c>
      <c r="I61" s="47">
        <v>35922</v>
      </c>
      <c r="J61" s="47">
        <v>36799</v>
      </c>
      <c r="K61" s="47">
        <v>36981</v>
      </c>
      <c r="L61" s="2">
        <v>171</v>
      </c>
      <c r="M61" s="2" t="s">
        <v>16</v>
      </c>
      <c r="N61" s="2">
        <v>1059</v>
      </c>
    </row>
    <row r="62" spans="2:14" s="2" customFormat="1" ht="11.25">
      <c r="B62" s="2">
        <v>730149901</v>
      </c>
      <c r="C62" s="2">
        <v>1</v>
      </c>
      <c r="D62" s="2" t="s">
        <v>56</v>
      </c>
      <c r="E62" s="1">
        <v>17</v>
      </c>
      <c r="F62" s="1">
        <v>361.4</v>
      </c>
      <c r="G62" s="37">
        <v>11121.95</v>
      </c>
      <c r="H62" s="37">
        <v>1112.2</v>
      </c>
      <c r="I62" s="47">
        <v>36468</v>
      </c>
      <c r="J62" s="47">
        <v>36981</v>
      </c>
      <c r="K62" s="47">
        <v>36981</v>
      </c>
      <c r="L62" s="2">
        <v>171</v>
      </c>
      <c r="M62" s="2" t="s">
        <v>12</v>
      </c>
      <c r="N62" s="2">
        <v>513</v>
      </c>
    </row>
    <row r="63" spans="2:14" s="2" customFormat="1" ht="11.25">
      <c r="B63" s="2">
        <v>730089901</v>
      </c>
      <c r="C63" s="2">
        <v>1</v>
      </c>
      <c r="D63" s="2" t="s">
        <v>57</v>
      </c>
      <c r="E63" s="1">
        <v>68</v>
      </c>
      <c r="F63" s="1">
        <v>761.4</v>
      </c>
      <c r="G63" s="37">
        <v>22586.38</v>
      </c>
      <c r="H63" s="37">
        <v>7019.96</v>
      </c>
      <c r="I63" s="47">
        <v>36502</v>
      </c>
      <c r="J63" s="47">
        <v>37072</v>
      </c>
      <c r="K63" s="47">
        <v>37072</v>
      </c>
      <c r="L63" s="2">
        <v>262</v>
      </c>
      <c r="M63" s="2" t="s">
        <v>14</v>
      </c>
      <c r="N63" s="2">
        <v>570</v>
      </c>
    </row>
    <row r="64" spans="2:14" s="2" customFormat="1" ht="11.25">
      <c r="B64" s="2">
        <v>730489801</v>
      </c>
      <c r="C64" s="2">
        <v>1</v>
      </c>
      <c r="D64" s="2" t="s">
        <v>58</v>
      </c>
      <c r="E64" s="1">
        <v>52</v>
      </c>
      <c r="F64" s="1">
        <v>761.7</v>
      </c>
      <c r="G64" s="37">
        <v>46999.13</v>
      </c>
      <c r="H64" s="37">
        <v>46999.13</v>
      </c>
      <c r="I64" s="47">
        <v>36207</v>
      </c>
      <c r="J64" s="47">
        <v>37072</v>
      </c>
      <c r="K64" s="47">
        <v>37072</v>
      </c>
      <c r="L64" s="2">
        <v>262</v>
      </c>
      <c r="M64" s="2" t="s">
        <v>15</v>
      </c>
      <c r="N64" s="2">
        <v>865</v>
      </c>
    </row>
    <row r="65" spans="2:14" s="2" customFormat="1" ht="11.25">
      <c r="B65" s="2">
        <v>730099901</v>
      </c>
      <c r="C65" s="2">
        <v>1</v>
      </c>
      <c r="D65" s="2" t="s">
        <v>59</v>
      </c>
      <c r="E65" s="1">
        <v>78</v>
      </c>
      <c r="F65" s="1">
        <v>1531.4</v>
      </c>
      <c r="G65" s="37">
        <v>47035.32</v>
      </c>
      <c r="H65" s="37">
        <v>31513.67</v>
      </c>
      <c r="I65" s="47">
        <v>36467</v>
      </c>
      <c r="J65" s="47">
        <v>37072</v>
      </c>
      <c r="K65" s="47">
        <v>37072</v>
      </c>
      <c r="L65" s="2">
        <v>262</v>
      </c>
      <c r="M65" s="2" t="s">
        <v>14</v>
      </c>
      <c r="N65" s="2">
        <v>605</v>
      </c>
    </row>
    <row r="66" spans="2:14" s="2" customFormat="1" ht="11.25">
      <c r="B66" s="2">
        <v>730079901</v>
      </c>
      <c r="C66" s="2">
        <v>1</v>
      </c>
      <c r="D66" s="2" t="s">
        <v>60</v>
      </c>
      <c r="E66" s="1">
        <v>45</v>
      </c>
      <c r="F66" s="1">
        <v>859.6</v>
      </c>
      <c r="G66" s="37">
        <v>34477.05</v>
      </c>
      <c r="H66" s="37">
        <v>3447.71</v>
      </c>
      <c r="I66" s="47">
        <v>36423</v>
      </c>
      <c r="J66" s="47">
        <v>37072</v>
      </c>
      <c r="K66" s="47">
        <v>37072</v>
      </c>
      <c r="L66" s="2">
        <v>262</v>
      </c>
      <c r="M66" s="2" t="s">
        <v>10</v>
      </c>
      <c r="N66" s="2">
        <v>649</v>
      </c>
    </row>
    <row r="67" spans="2:14" s="2" customFormat="1" ht="11.25">
      <c r="B67" s="2">
        <v>730069901</v>
      </c>
      <c r="C67" s="2">
        <v>1</v>
      </c>
      <c r="D67" s="2" t="s">
        <v>61</v>
      </c>
      <c r="E67" s="1">
        <v>134</v>
      </c>
      <c r="F67" s="1">
        <v>1545.3</v>
      </c>
      <c r="G67" s="37">
        <v>41720.19</v>
      </c>
      <c r="H67" s="37">
        <v>27535.32</v>
      </c>
      <c r="I67" s="47">
        <v>36458</v>
      </c>
      <c r="J67" s="47">
        <v>37072</v>
      </c>
      <c r="K67" s="47">
        <v>37072</v>
      </c>
      <c r="L67" s="2">
        <v>262</v>
      </c>
      <c r="M67" s="2" t="s">
        <v>13</v>
      </c>
      <c r="N67" s="2">
        <v>614</v>
      </c>
    </row>
    <row r="68" spans="2:14" s="2" customFormat="1" ht="11.25">
      <c r="B68" s="2">
        <v>730399801</v>
      </c>
      <c r="C68" s="2">
        <v>1</v>
      </c>
      <c r="D68" s="2" t="s">
        <v>62</v>
      </c>
      <c r="E68" s="1">
        <v>51</v>
      </c>
      <c r="F68" s="1">
        <v>651.6</v>
      </c>
      <c r="G68" s="37">
        <v>18134</v>
      </c>
      <c r="H68" s="37">
        <v>1813.4</v>
      </c>
      <c r="I68" s="47">
        <v>36370</v>
      </c>
      <c r="J68" s="47">
        <v>37072</v>
      </c>
      <c r="K68" s="47">
        <v>37072</v>
      </c>
      <c r="L68" s="2">
        <v>262</v>
      </c>
      <c r="M68" s="2" t="s">
        <v>15</v>
      </c>
      <c r="N68" s="2">
        <v>702</v>
      </c>
    </row>
    <row r="69" spans="2:14" s="2" customFormat="1" ht="11.25">
      <c r="B69" s="2">
        <v>730019901</v>
      </c>
      <c r="C69" s="2">
        <v>1</v>
      </c>
      <c r="D69" s="2" t="s">
        <v>63</v>
      </c>
      <c r="E69" s="1">
        <v>78</v>
      </c>
      <c r="F69" s="1">
        <v>1227</v>
      </c>
      <c r="G69" s="37">
        <v>51910.3</v>
      </c>
      <c r="H69" s="37">
        <v>31146.18</v>
      </c>
      <c r="I69" s="47">
        <v>36241</v>
      </c>
      <c r="J69" s="47">
        <v>37164</v>
      </c>
      <c r="K69" s="47">
        <v>37164</v>
      </c>
      <c r="L69" s="2">
        <v>354</v>
      </c>
      <c r="M69" s="2" t="s">
        <v>16</v>
      </c>
      <c r="N69" s="2">
        <v>923</v>
      </c>
    </row>
    <row r="70" spans="2:14" s="2" customFormat="1" ht="11.25">
      <c r="B70" s="2">
        <v>730369901</v>
      </c>
      <c r="C70" s="2">
        <v>1</v>
      </c>
      <c r="D70" s="2" t="s">
        <v>64</v>
      </c>
      <c r="E70" s="1">
        <v>62</v>
      </c>
      <c r="F70" s="1">
        <v>743</v>
      </c>
      <c r="G70" s="37">
        <v>16786</v>
      </c>
      <c r="H70" s="37">
        <v>1678.6</v>
      </c>
      <c r="I70" s="47">
        <v>36508</v>
      </c>
      <c r="J70" s="47">
        <v>37164</v>
      </c>
      <c r="K70" s="47">
        <v>37164</v>
      </c>
      <c r="L70" s="2">
        <v>354</v>
      </c>
      <c r="M70" s="2" t="s">
        <v>10</v>
      </c>
      <c r="N70" s="2">
        <v>656</v>
      </c>
    </row>
    <row r="71" spans="2:14" s="2" customFormat="1" ht="11.25">
      <c r="B71" s="2">
        <v>730209901</v>
      </c>
      <c r="C71" s="2">
        <v>1</v>
      </c>
      <c r="D71" s="2" t="s">
        <v>65</v>
      </c>
      <c r="E71" s="1">
        <v>132</v>
      </c>
      <c r="F71" s="1">
        <v>1435.4</v>
      </c>
      <c r="G71" s="37">
        <v>37277.89</v>
      </c>
      <c r="H71" s="37">
        <v>3727.79</v>
      </c>
      <c r="I71" s="47">
        <v>36496</v>
      </c>
      <c r="J71" s="47">
        <v>37164</v>
      </c>
      <c r="K71" s="47">
        <v>37164</v>
      </c>
      <c r="L71" s="2">
        <v>354</v>
      </c>
      <c r="M71" s="2" t="s">
        <v>38</v>
      </c>
      <c r="N71" s="2">
        <v>668</v>
      </c>
    </row>
    <row r="72" spans="2:14" s="2" customFormat="1" ht="11.25">
      <c r="B72" s="2">
        <v>730259901</v>
      </c>
      <c r="C72" s="2">
        <v>1</v>
      </c>
      <c r="D72" s="2" t="s">
        <v>66</v>
      </c>
      <c r="E72" s="1">
        <v>69</v>
      </c>
      <c r="F72" s="1">
        <v>807</v>
      </c>
      <c r="G72" s="37">
        <v>63157.47</v>
      </c>
      <c r="H72" s="37">
        <v>38316.31</v>
      </c>
      <c r="I72" s="47">
        <v>36528</v>
      </c>
      <c r="J72" s="47">
        <v>37164</v>
      </c>
      <c r="K72" s="47">
        <v>37164</v>
      </c>
      <c r="L72" s="2">
        <v>354</v>
      </c>
      <c r="M72" s="2" t="s">
        <v>136</v>
      </c>
      <c r="N72" s="2">
        <v>636</v>
      </c>
    </row>
    <row r="73" spans="2:14" s="2" customFormat="1" ht="11.25">
      <c r="B73" s="2">
        <v>730299901</v>
      </c>
      <c r="C73" s="2">
        <v>1</v>
      </c>
      <c r="D73" s="2" t="s">
        <v>67</v>
      </c>
      <c r="E73" s="1">
        <v>29</v>
      </c>
      <c r="F73" s="1">
        <v>406</v>
      </c>
      <c r="G73" s="37">
        <v>15530.46</v>
      </c>
      <c r="H73" s="37">
        <v>7144.01</v>
      </c>
      <c r="I73" s="47">
        <v>36600</v>
      </c>
      <c r="J73" s="47">
        <v>37164</v>
      </c>
      <c r="K73" s="47">
        <v>37164</v>
      </c>
      <c r="L73" s="2">
        <v>354</v>
      </c>
      <c r="M73" s="2" t="s">
        <v>16</v>
      </c>
      <c r="N73" s="2">
        <v>564</v>
      </c>
    </row>
    <row r="74" spans="2:14" s="2" customFormat="1" ht="11.25">
      <c r="B74" s="2">
        <v>730309701</v>
      </c>
      <c r="C74" s="2">
        <v>1</v>
      </c>
      <c r="D74" s="2" t="s">
        <v>68</v>
      </c>
      <c r="E74" s="1">
        <v>114</v>
      </c>
      <c r="F74" s="1">
        <v>1057</v>
      </c>
      <c r="G74" s="37">
        <v>27808.1</v>
      </c>
      <c r="H74" s="37">
        <v>3627.14</v>
      </c>
      <c r="I74" s="47">
        <v>35753</v>
      </c>
      <c r="J74" s="47">
        <v>36433</v>
      </c>
      <c r="K74" s="47">
        <v>37164</v>
      </c>
      <c r="L74" s="2">
        <v>354</v>
      </c>
      <c r="M74" s="2" t="s">
        <v>14</v>
      </c>
      <c r="N74" s="2">
        <v>1411</v>
      </c>
    </row>
    <row r="75" spans="2:18" s="2" customFormat="1" ht="11.25">
      <c r="B75" s="2">
        <v>730409901</v>
      </c>
      <c r="C75" s="2">
        <v>1</v>
      </c>
      <c r="D75" s="2" t="s">
        <v>69</v>
      </c>
      <c r="E75" s="1">
        <v>80</v>
      </c>
      <c r="F75" s="1">
        <v>1289.8</v>
      </c>
      <c r="G75" s="37">
        <v>42892.42</v>
      </c>
      <c r="H75" s="37">
        <v>4289.24</v>
      </c>
      <c r="I75" s="47">
        <v>36591</v>
      </c>
      <c r="J75" s="47">
        <v>37256</v>
      </c>
      <c r="K75" s="47">
        <v>37256</v>
      </c>
      <c r="L75" s="2">
        <v>446</v>
      </c>
      <c r="M75" s="2" t="s">
        <v>10</v>
      </c>
      <c r="N75" s="2">
        <v>665</v>
      </c>
      <c r="O75" s="48"/>
      <c r="P75" s="48"/>
      <c r="Q75" s="48"/>
      <c r="R75" s="48"/>
    </row>
    <row r="76" spans="2:18" s="2" customFormat="1" ht="11.25">
      <c r="B76" s="2">
        <v>730339901</v>
      </c>
      <c r="C76" s="2">
        <v>1</v>
      </c>
      <c r="D76" s="2" t="s">
        <v>70</v>
      </c>
      <c r="E76" s="1">
        <v>139</v>
      </c>
      <c r="F76" s="1">
        <v>3363.2</v>
      </c>
      <c r="G76" s="37">
        <v>95135.3</v>
      </c>
      <c r="H76" s="37">
        <v>28540.58</v>
      </c>
      <c r="I76" s="47">
        <v>36614</v>
      </c>
      <c r="J76" s="47">
        <v>37256</v>
      </c>
      <c r="K76" s="47">
        <v>37256</v>
      </c>
      <c r="L76" s="2">
        <v>446</v>
      </c>
      <c r="M76" s="2" t="s">
        <v>10</v>
      </c>
      <c r="N76" s="2">
        <v>642</v>
      </c>
      <c r="O76" s="48"/>
      <c r="P76" s="48"/>
      <c r="Q76" s="48"/>
      <c r="R76" s="48"/>
    </row>
    <row r="77" spans="2:18" s="2" customFormat="1" ht="11.25">
      <c r="B77" s="2">
        <v>730429901</v>
      </c>
      <c r="C77" s="2">
        <v>1</v>
      </c>
      <c r="D77" s="2" t="s">
        <v>71</v>
      </c>
      <c r="E77" s="1">
        <v>53</v>
      </c>
      <c r="F77" s="1">
        <v>919.4</v>
      </c>
      <c r="G77" s="37">
        <v>30110.8</v>
      </c>
      <c r="H77" s="37">
        <v>3011.08</v>
      </c>
      <c r="I77" s="47">
        <v>36591</v>
      </c>
      <c r="J77" s="47">
        <v>37256</v>
      </c>
      <c r="K77" s="47">
        <v>37256</v>
      </c>
      <c r="L77" s="2">
        <v>446</v>
      </c>
      <c r="M77" s="2" t="s">
        <v>10</v>
      </c>
      <c r="N77" s="2">
        <v>665</v>
      </c>
      <c r="O77" s="48"/>
      <c r="P77" s="48"/>
      <c r="Q77" s="48"/>
      <c r="R77" s="48"/>
    </row>
    <row r="78" spans="2:18" s="2" customFormat="1" ht="11.25">
      <c r="B78" s="2">
        <v>730439901</v>
      </c>
      <c r="C78" s="2">
        <v>1</v>
      </c>
      <c r="D78" s="2" t="s">
        <v>72</v>
      </c>
      <c r="E78" s="1">
        <v>42</v>
      </c>
      <c r="F78" s="1">
        <v>781.4</v>
      </c>
      <c r="G78" s="37">
        <v>26095</v>
      </c>
      <c r="H78" s="37">
        <v>2609.5</v>
      </c>
      <c r="I78" s="47">
        <v>36614</v>
      </c>
      <c r="J78" s="47">
        <v>37256</v>
      </c>
      <c r="K78" s="47">
        <v>37256</v>
      </c>
      <c r="L78" s="2">
        <v>446</v>
      </c>
      <c r="M78" s="2" t="s">
        <v>10</v>
      </c>
      <c r="N78" s="2">
        <v>642</v>
      </c>
      <c r="O78" s="48"/>
      <c r="P78" s="48"/>
      <c r="Q78" s="48"/>
      <c r="R78" s="48"/>
    </row>
    <row r="79" spans="2:18" s="2" customFormat="1" ht="11.25">
      <c r="B79" s="2">
        <v>730349901</v>
      </c>
      <c r="C79" s="2">
        <v>1</v>
      </c>
      <c r="D79" s="2" t="s">
        <v>73</v>
      </c>
      <c r="E79" s="1">
        <v>134</v>
      </c>
      <c r="F79" s="1">
        <v>2320.6</v>
      </c>
      <c r="G79" s="37">
        <v>60403.2</v>
      </c>
      <c r="H79" s="37">
        <v>6040.32</v>
      </c>
      <c r="I79" s="47">
        <v>36614</v>
      </c>
      <c r="J79" s="47">
        <v>37256</v>
      </c>
      <c r="K79" s="47">
        <v>37256</v>
      </c>
      <c r="L79" s="2">
        <v>446</v>
      </c>
      <c r="M79" s="2" t="s">
        <v>10</v>
      </c>
      <c r="N79" s="2">
        <v>642</v>
      </c>
      <c r="O79" s="48"/>
      <c r="P79" s="48"/>
      <c r="Q79" s="48"/>
      <c r="R79" s="48"/>
    </row>
    <row r="80" spans="2:18" s="2" customFormat="1" ht="11.25">
      <c r="B80" s="64">
        <v>730419901</v>
      </c>
      <c r="C80" s="64">
        <v>1</v>
      </c>
      <c r="D80" s="2" t="s">
        <v>74</v>
      </c>
      <c r="E80" s="1">
        <v>46</v>
      </c>
      <c r="F80" s="1">
        <v>750</v>
      </c>
      <c r="G80" s="37">
        <v>20693.6</v>
      </c>
      <c r="H80" s="37">
        <v>2069.36</v>
      </c>
      <c r="I80" s="47">
        <v>36614</v>
      </c>
      <c r="J80" s="47">
        <v>37256</v>
      </c>
      <c r="K80" s="47">
        <v>37256</v>
      </c>
      <c r="L80" s="2">
        <v>446</v>
      </c>
      <c r="M80" s="2" t="s">
        <v>38</v>
      </c>
      <c r="N80" s="2">
        <v>642</v>
      </c>
      <c r="O80" s="48"/>
      <c r="P80" s="48"/>
      <c r="Q80" s="48"/>
      <c r="R80" s="48"/>
    </row>
    <row r="81" spans="2:18" s="2" customFormat="1" ht="11.25">
      <c r="B81" s="64">
        <v>730419801</v>
      </c>
      <c r="C81" s="64">
        <v>1</v>
      </c>
      <c r="D81" s="2" t="s">
        <v>75</v>
      </c>
      <c r="E81" s="1">
        <v>31</v>
      </c>
      <c r="F81" s="1">
        <v>544.4</v>
      </c>
      <c r="G81" s="37">
        <v>9077.5</v>
      </c>
      <c r="H81" s="37">
        <v>9077.5</v>
      </c>
      <c r="I81" s="47">
        <v>36384</v>
      </c>
      <c r="J81" s="47">
        <v>37256</v>
      </c>
      <c r="K81" s="47">
        <v>37256</v>
      </c>
      <c r="L81" s="2">
        <v>446</v>
      </c>
      <c r="M81" s="2" t="s">
        <v>10</v>
      </c>
      <c r="N81" s="2">
        <v>872</v>
      </c>
      <c r="O81" s="48"/>
      <c r="P81" s="48"/>
      <c r="Q81" s="48"/>
      <c r="R81" s="48"/>
    </row>
    <row r="82" spans="2:18" s="2" customFormat="1" ht="11.25">
      <c r="B82" s="65">
        <v>730100001</v>
      </c>
      <c r="C82" s="65">
        <v>1</v>
      </c>
      <c r="D82" s="46" t="s">
        <v>76</v>
      </c>
      <c r="E82" s="1">
        <v>39</v>
      </c>
      <c r="F82" s="1">
        <v>403.4</v>
      </c>
      <c r="G82" s="37">
        <v>13850.65</v>
      </c>
      <c r="H82" s="37">
        <v>1385.07</v>
      </c>
      <c r="I82" s="47">
        <v>36801</v>
      </c>
      <c r="J82" s="47">
        <v>37346</v>
      </c>
      <c r="K82" s="47">
        <v>37346</v>
      </c>
      <c r="L82" s="30">
        <v>536</v>
      </c>
      <c r="M82" s="30" t="s">
        <v>6</v>
      </c>
      <c r="N82" s="48">
        <v>545</v>
      </c>
      <c r="O82" s="48"/>
      <c r="P82" s="48"/>
      <c r="Q82" s="48"/>
      <c r="R82" s="48"/>
    </row>
    <row r="83" spans="2:18" s="2" customFormat="1" ht="11.25">
      <c r="B83" s="65">
        <v>730309901</v>
      </c>
      <c r="C83" s="65">
        <v>1</v>
      </c>
      <c r="D83" s="46" t="s">
        <v>77</v>
      </c>
      <c r="E83" s="1">
        <v>143</v>
      </c>
      <c r="F83" s="1">
        <v>2238.2</v>
      </c>
      <c r="G83" s="37">
        <v>71491.4</v>
      </c>
      <c r="H83" s="37">
        <v>7149.14</v>
      </c>
      <c r="I83" s="47">
        <v>36794</v>
      </c>
      <c r="J83" s="47">
        <v>37346</v>
      </c>
      <c r="K83" s="47">
        <v>37346</v>
      </c>
      <c r="L83" s="30">
        <v>536</v>
      </c>
      <c r="M83" s="30" t="s">
        <v>135</v>
      </c>
      <c r="N83" s="48">
        <v>552</v>
      </c>
      <c r="O83" s="48"/>
      <c r="P83" s="48"/>
      <c r="Q83" s="48"/>
      <c r="R83" s="48"/>
    </row>
    <row r="84" spans="2:18" s="2" customFormat="1" ht="11.25">
      <c r="B84" s="65">
        <v>730279901</v>
      </c>
      <c r="C84" s="65">
        <v>1</v>
      </c>
      <c r="D84" s="46" t="s">
        <v>78</v>
      </c>
      <c r="E84" s="1">
        <v>34</v>
      </c>
      <c r="F84" s="1">
        <v>262.2</v>
      </c>
      <c r="G84" s="37">
        <v>6353.9</v>
      </c>
      <c r="H84" s="37">
        <v>636.6</v>
      </c>
      <c r="I84" s="47">
        <v>36507</v>
      </c>
      <c r="J84" s="47">
        <v>37346</v>
      </c>
      <c r="K84" s="47">
        <v>37346</v>
      </c>
      <c r="L84" s="30">
        <v>536</v>
      </c>
      <c r="M84" s="30" t="s">
        <v>12</v>
      </c>
      <c r="N84" s="48">
        <v>839</v>
      </c>
      <c r="O84" s="48"/>
      <c r="P84" s="48"/>
      <c r="Q84" s="48"/>
      <c r="R84" s="48"/>
    </row>
    <row r="85" spans="2:18" s="2" customFormat="1" ht="11.25">
      <c r="B85" s="65">
        <v>730229901</v>
      </c>
      <c r="C85" s="65">
        <v>1</v>
      </c>
      <c r="D85" s="46" t="s">
        <v>79</v>
      </c>
      <c r="E85" s="1">
        <v>127</v>
      </c>
      <c r="F85" s="1">
        <v>2009.2</v>
      </c>
      <c r="G85" s="37">
        <v>62118.2</v>
      </c>
      <c r="H85" s="37">
        <v>62118.2</v>
      </c>
      <c r="I85" s="47">
        <v>36493</v>
      </c>
      <c r="J85" s="47">
        <v>37346</v>
      </c>
      <c r="K85" s="47">
        <v>37346</v>
      </c>
      <c r="L85" s="30">
        <v>536</v>
      </c>
      <c r="M85" s="30" t="s">
        <v>10</v>
      </c>
      <c r="N85" s="48">
        <v>853</v>
      </c>
      <c r="O85" s="48"/>
      <c r="P85" s="48"/>
      <c r="Q85" s="48"/>
      <c r="R85" s="48"/>
    </row>
    <row r="86" spans="2:18" s="2" customFormat="1" ht="11.25">
      <c r="B86" s="65">
        <v>730269901</v>
      </c>
      <c r="C86" s="65">
        <v>1</v>
      </c>
      <c r="D86" s="46" t="s">
        <v>80</v>
      </c>
      <c r="E86" s="1">
        <v>60</v>
      </c>
      <c r="F86" s="1">
        <v>1095.8</v>
      </c>
      <c r="G86" s="37">
        <v>33124.26</v>
      </c>
      <c r="H86" s="37">
        <v>3312.43</v>
      </c>
      <c r="I86" s="47">
        <v>36514</v>
      </c>
      <c r="J86" s="47">
        <v>37346</v>
      </c>
      <c r="K86" s="47">
        <v>37346</v>
      </c>
      <c r="L86" s="30">
        <v>536</v>
      </c>
      <c r="M86" s="30" t="s">
        <v>6</v>
      </c>
      <c r="N86" s="48">
        <v>832</v>
      </c>
      <c r="O86" s="48"/>
      <c r="P86" s="48"/>
      <c r="Q86" s="48"/>
      <c r="R86" s="48"/>
    </row>
    <row r="87" spans="2:18" s="2" customFormat="1" ht="11.25">
      <c r="B87" s="65">
        <v>730239901</v>
      </c>
      <c r="C87" s="65">
        <v>1</v>
      </c>
      <c r="D87" s="46" t="s">
        <v>81</v>
      </c>
      <c r="E87" s="1">
        <v>63</v>
      </c>
      <c r="F87" s="1">
        <v>952.7</v>
      </c>
      <c r="G87" s="37">
        <v>23520.84</v>
      </c>
      <c r="H87" s="37">
        <v>2451.99</v>
      </c>
      <c r="I87" s="47">
        <v>36621</v>
      </c>
      <c r="J87" s="47">
        <v>37346</v>
      </c>
      <c r="K87" s="47">
        <v>37346</v>
      </c>
      <c r="L87" s="30">
        <v>536</v>
      </c>
      <c r="M87" s="30" t="s">
        <v>82</v>
      </c>
      <c r="N87" s="48">
        <v>725</v>
      </c>
      <c r="O87" s="48"/>
      <c r="P87" s="48"/>
      <c r="Q87" s="48"/>
      <c r="R87" s="48"/>
    </row>
    <row r="88" spans="2:18" s="2" customFormat="1" ht="11.25">
      <c r="B88" s="65">
        <v>730319901</v>
      </c>
      <c r="C88" s="65">
        <v>1</v>
      </c>
      <c r="D88" s="46" t="s">
        <v>83</v>
      </c>
      <c r="E88" s="1">
        <v>81</v>
      </c>
      <c r="F88" s="1">
        <v>1198.4</v>
      </c>
      <c r="G88" s="37">
        <v>29076.45</v>
      </c>
      <c r="H88" s="37">
        <v>2907.65</v>
      </c>
      <c r="I88" s="47">
        <v>36662</v>
      </c>
      <c r="J88" s="47">
        <v>37346</v>
      </c>
      <c r="K88" s="47">
        <v>37346</v>
      </c>
      <c r="L88" s="30">
        <v>536</v>
      </c>
      <c r="M88" s="30" t="s">
        <v>10</v>
      </c>
      <c r="N88" s="48">
        <v>684</v>
      </c>
      <c r="O88" s="48"/>
      <c r="P88" s="48"/>
      <c r="Q88" s="48"/>
      <c r="R88" s="48"/>
    </row>
    <row r="89" spans="2:18" s="2" customFormat="1" ht="11.25">
      <c r="B89" s="65">
        <v>730010001</v>
      </c>
      <c r="C89" s="65">
        <v>1</v>
      </c>
      <c r="D89" s="46" t="s">
        <v>84</v>
      </c>
      <c r="E89" s="1">
        <v>52</v>
      </c>
      <c r="F89" s="1">
        <v>927.8</v>
      </c>
      <c r="G89" s="37">
        <v>46614.65</v>
      </c>
      <c r="H89" s="37">
        <v>4661.47</v>
      </c>
      <c r="I89" s="47">
        <v>36662</v>
      </c>
      <c r="J89" s="47">
        <v>37346</v>
      </c>
      <c r="K89" s="47">
        <v>37346</v>
      </c>
      <c r="L89" s="30">
        <v>536</v>
      </c>
      <c r="M89" s="30" t="s">
        <v>10</v>
      </c>
      <c r="N89" s="48">
        <v>684</v>
      </c>
      <c r="O89" s="48"/>
      <c r="P89" s="48"/>
      <c r="Q89" s="48"/>
      <c r="R89" s="48"/>
    </row>
    <row r="90" spans="2:18" s="2" customFormat="1" ht="11.25">
      <c r="B90" s="65">
        <v>730459901</v>
      </c>
      <c r="C90" s="65">
        <v>1</v>
      </c>
      <c r="D90" s="46" t="s">
        <v>85</v>
      </c>
      <c r="E90" s="1">
        <v>78</v>
      </c>
      <c r="F90" s="1">
        <v>1253</v>
      </c>
      <c r="G90" s="37">
        <v>55500.05</v>
      </c>
      <c r="H90" s="37">
        <v>5550.01</v>
      </c>
      <c r="I90" s="47">
        <v>36621</v>
      </c>
      <c r="J90" s="47">
        <v>37346</v>
      </c>
      <c r="K90" s="47">
        <v>37346</v>
      </c>
      <c r="L90" s="30">
        <v>536</v>
      </c>
      <c r="M90" s="30" t="s">
        <v>14</v>
      </c>
      <c r="N90" s="48">
        <v>725</v>
      </c>
      <c r="O90" s="48"/>
      <c r="P90" s="48"/>
      <c r="Q90" s="48"/>
      <c r="R90" s="48"/>
    </row>
    <row r="91" spans="2:18" s="2" customFormat="1" ht="11.25">
      <c r="B91" s="65">
        <v>730059901</v>
      </c>
      <c r="C91" s="65">
        <v>1</v>
      </c>
      <c r="D91" s="46" t="s">
        <v>86</v>
      </c>
      <c r="E91" s="1">
        <v>51</v>
      </c>
      <c r="F91" s="1">
        <v>1001</v>
      </c>
      <c r="G91" s="37">
        <v>29525.43</v>
      </c>
      <c r="H91" s="37">
        <v>29525.43</v>
      </c>
      <c r="I91" s="47">
        <v>36438</v>
      </c>
      <c r="J91" s="47">
        <v>37346</v>
      </c>
      <c r="K91" s="47">
        <v>37346</v>
      </c>
      <c r="L91" s="30">
        <v>536</v>
      </c>
      <c r="M91" s="30" t="s">
        <v>6</v>
      </c>
      <c r="N91" s="48">
        <v>908</v>
      </c>
      <c r="O91" s="48"/>
      <c r="P91" s="48"/>
      <c r="Q91" s="48"/>
      <c r="R91" s="48"/>
    </row>
    <row r="92" spans="2:18" s="2" customFormat="1" ht="11.25">
      <c r="B92" s="65">
        <v>730469801</v>
      </c>
      <c r="C92" s="65">
        <v>1</v>
      </c>
      <c r="D92" s="46" t="s">
        <v>0</v>
      </c>
      <c r="E92" s="1">
        <v>77</v>
      </c>
      <c r="F92" s="1">
        <v>1481.4</v>
      </c>
      <c r="G92" s="37">
        <v>45602.4</v>
      </c>
      <c r="H92" s="37">
        <v>4560.24</v>
      </c>
      <c r="I92" s="47">
        <v>36207</v>
      </c>
      <c r="J92" s="47">
        <v>37346</v>
      </c>
      <c r="K92" s="47">
        <v>37346</v>
      </c>
      <c r="L92" s="30">
        <v>536</v>
      </c>
      <c r="M92" s="30" t="s">
        <v>10</v>
      </c>
      <c r="N92" s="48">
        <v>1139</v>
      </c>
      <c r="O92" s="48"/>
      <c r="P92" s="48"/>
      <c r="Q92" s="48"/>
      <c r="R92" s="48"/>
    </row>
    <row r="93" spans="2:18" s="2" customFormat="1" ht="11.25">
      <c r="B93" s="65">
        <v>730199901</v>
      </c>
      <c r="C93" s="65">
        <v>1</v>
      </c>
      <c r="D93" s="46" t="s">
        <v>1</v>
      </c>
      <c r="E93" s="1">
        <v>84</v>
      </c>
      <c r="F93" s="1">
        <v>1233</v>
      </c>
      <c r="G93" s="37">
        <v>35095.83</v>
      </c>
      <c r="H93" s="37">
        <v>8423</v>
      </c>
      <c r="I93" s="47">
        <v>36529</v>
      </c>
      <c r="J93" s="47">
        <v>37346</v>
      </c>
      <c r="K93" s="47">
        <v>37346</v>
      </c>
      <c r="L93" s="30">
        <v>536</v>
      </c>
      <c r="M93" s="30" t="s">
        <v>16</v>
      </c>
      <c r="N93" s="48">
        <v>817</v>
      </c>
      <c r="O93" s="48"/>
      <c r="P93" s="48"/>
      <c r="Q93" s="48"/>
      <c r="R93" s="48"/>
    </row>
    <row r="94" spans="2:18" s="2" customFormat="1" ht="11.25">
      <c r="B94" s="65">
        <v>730359901</v>
      </c>
      <c r="C94" s="65">
        <v>1</v>
      </c>
      <c r="D94" s="46" t="s">
        <v>2</v>
      </c>
      <c r="E94" s="1">
        <v>179</v>
      </c>
      <c r="F94" s="1">
        <v>2390.8</v>
      </c>
      <c r="G94" s="37">
        <v>66343.2</v>
      </c>
      <c r="H94" s="37">
        <v>6634.32</v>
      </c>
      <c r="I94" s="47">
        <v>36661</v>
      </c>
      <c r="J94" s="47">
        <v>37346</v>
      </c>
      <c r="K94" s="47">
        <v>37346</v>
      </c>
      <c r="L94" s="30">
        <v>536</v>
      </c>
      <c r="M94" s="30" t="s">
        <v>7</v>
      </c>
      <c r="N94" s="48">
        <v>685</v>
      </c>
      <c r="O94" s="48"/>
      <c r="P94" s="48"/>
      <c r="Q94" s="48"/>
      <c r="R94" s="48"/>
    </row>
    <row r="95" spans="2:18" s="2" customFormat="1" ht="11.25">
      <c r="B95" s="65">
        <v>730389901</v>
      </c>
      <c r="C95" s="65">
        <v>1</v>
      </c>
      <c r="D95" s="46" t="s">
        <v>3</v>
      </c>
      <c r="E95" s="1">
        <v>65</v>
      </c>
      <c r="F95" s="1">
        <v>465.6</v>
      </c>
      <c r="G95" s="37">
        <v>14346.38</v>
      </c>
      <c r="H95" s="37">
        <v>1434.64</v>
      </c>
      <c r="I95" s="47">
        <v>36801</v>
      </c>
      <c r="J95" s="47">
        <v>37437</v>
      </c>
      <c r="K95" s="47">
        <v>37437</v>
      </c>
      <c r="L95" s="30">
        <v>627</v>
      </c>
      <c r="M95" s="30" t="s">
        <v>14</v>
      </c>
      <c r="N95" s="48">
        <v>636</v>
      </c>
      <c r="O95" s="48"/>
      <c r="P95" s="48"/>
      <c r="Q95" s="48"/>
      <c r="R95" s="48"/>
    </row>
    <row r="96" spans="2:18" s="2" customFormat="1" ht="11.25">
      <c r="B96" s="65">
        <v>730330002</v>
      </c>
      <c r="C96" s="65">
        <v>1</v>
      </c>
      <c r="D96" s="46" t="s">
        <v>4</v>
      </c>
      <c r="E96" s="1">
        <v>22</v>
      </c>
      <c r="F96" s="1">
        <v>108.2</v>
      </c>
      <c r="G96" s="37">
        <v>988</v>
      </c>
      <c r="H96" s="37">
        <v>988</v>
      </c>
      <c r="I96" s="47">
        <v>36759</v>
      </c>
      <c r="J96" s="47">
        <v>37529</v>
      </c>
      <c r="K96" s="47">
        <v>37529</v>
      </c>
      <c r="L96" s="30">
        <v>719</v>
      </c>
      <c r="M96" s="30" t="s">
        <v>31</v>
      </c>
      <c r="N96" s="48">
        <v>770</v>
      </c>
      <c r="O96" s="48"/>
      <c r="P96" s="48"/>
      <c r="Q96" s="48"/>
      <c r="R96" s="48"/>
    </row>
    <row r="97" spans="2:18" s="2" customFormat="1" ht="11.25">
      <c r="B97" s="65"/>
      <c r="C97" s="65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5"/>
      <c r="C98" s="65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5"/>
      <c r="C99" s="65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5"/>
      <c r="C100" s="65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5"/>
      <c r="C101" s="65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5"/>
      <c r="C102" s="65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5"/>
      <c r="C103" s="65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5"/>
      <c r="C104" s="65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5"/>
      <c r="C105" s="65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5"/>
      <c r="C106" s="65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