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<sst xmlns="http://schemas.openxmlformats.org/spreadsheetml/2006/main" count="320" uniqueCount="191">
  <si>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</si>
  <si>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</si>
  <si>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</si>
  <si>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</si>
  <si>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</si>
  <si>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</si>
  <si>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</si>
  <si>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</si>
  <si>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</si>
  <si>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</si>
  <si>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</si>
  <si>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</si>
  <si>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</si>
  <si>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</si>
  <si>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</si>
  <si>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</si>
  <si>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</si>
  <si>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</si>
  <si>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</si>
  <si>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</si>
  <si>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</si>
  <si>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</si>
  <si>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</si>
  <si>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</si>
  <si>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</si>
  <si>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</si>
  <si>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</si>
  <si>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</si>
  <si>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</si>
  <si>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</si>
  <si>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</si>
  <si>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</si>
  <si>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</si>
  <si>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</si>
  <si>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</si>
  <si>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</si>
  <si>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</si>
  <si>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</si>
  <si>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</si>
  <si>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</si>
  <si>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</si>
  <si>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</si>
  <si>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</si>
  <si>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</si>
  <si>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</si>
  <si>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</si>
  <si>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</si>
  <si>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</si>
  <si>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</si>
  <si>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</si>
  <si>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730379901</t>
  </si>
  <si>
    <t>1</t>
  </si>
  <si>
    <t>SANDLAKE HARVEST</t>
  </si>
  <si>
    <t>T.R. TIMBER COMPANY</t>
  </si>
  <si>
    <t>730079901</t>
  </si>
  <si>
    <t>GURNSEY RED PINE</t>
  </si>
  <si>
    <t>MUMA C.M. FOR/PRO</t>
  </si>
  <si>
    <t>730409901</t>
  </si>
  <si>
    <t>ARENAC DOUBLE-JACK</t>
  </si>
  <si>
    <t>730210001</t>
  </si>
  <si>
    <t>DUBLIN OAK</t>
  </si>
  <si>
    <t>CEDAR RIVER LOGGING</t>
  </si>
  <si>
    <t>730310202</t>
  </si>
  <si>
    <t>GUERNSEY RIDGE RED PINE</t>
  </si>
  <si>
    <t>730020102</t>
  </si>
  <si>
    <t>PORTER OAK 5</t>
  </si>
  <si>
    <t>MIKE PORTER</t>
  </si>
  <si>
    <t>730260001</t>
  </si>
  <si>
    <t>TOBOGGAN HILL ASPEN</t>
  </si>
  <si>
    <t>JIM HARTER LOGGING</t>
  </si>
  <si>
    <t>730170102</t>
  </si>
  <si>
    <t>COMP 136 SALVAGE</t>
  </si>
  <si>
    <t>730030001</t>
  </si>
  <si>
    <t>FDS OAK</t>
  </si>
  <si>
    <t>MID MICHIGAN LOGGING</t>
  </si>
  <si>
    <t>730120001</t>
  </si>
  <si>
    <t>FORNIER SECORD</t>
  </si>
  <si>
    <t>730309901</t>
  </si>
  <si>
    <t>GESSEY MARSH</t>
  </si>
  <si>
    <t>GEORGIA-PACIFIC</t>
  </si>
  <si>
    <t>730280001</t>
  </si>
  <si>
    <t>GRIM HILL SPLIT</t>
  </si>
  <si>
    <t>SHAWN MUMA</t>
  </si>
  <si>
    <t>730269901</t>
  </si>
  <si>
    <t>LITTLE SALT ASPEN</t>
  </si>
  <si>
    <t>S.D. WARREN</t>
  </si>
  <si>
    <t>730350001</t>
  </si>
  <si>
    <t>M-61 ACCESS</t>
  </si>
  <si>
    <t>730370001</t>
  </si>
  <si>
    <t>NORTHEAST REFUGE</t>
  </si>
  <si>
    <t>730080101</t>
  </si>
  <si>
    <t>OLD ORV ACCESS</t>
  </si>
  <si>
    <t>L.C. LOGGING</t>
  </si>
  <si>
    <t>730360001</t>
  </si>
  <si>
    <t>ROUTE 66</t>
  </si>
  <si>
    <t>730319901</t>
  </si>
  <si>
    <t>RUTLEDGE ACCESS</t>
  </si>
  <si>
    <t>730389901</t>
  </si>
  <si>
    <t>SECORD-30 HARVEST</t>
  </si>
  <si>
    <t>730339801</t>
  </si>
  <si>
    <t>SOUTH BURNS HARDWOODS</t>
  </si>
  <si>
    <t>730459901</t>
  </si>
  <si>
    <t>SQUARE D SALE</t>
  </si>
  <si>
    <t>730250001</t>
  </si>
  <si>
    <t>TWO LAKE SELECTION</t>
  </si>
  <si>
    <t>730270001</t>
  </si>
  <si>
    <t>UFO HARVEST</t>
  </si>
  <si>
    <t>730069801</t>
  </si>
  <si>
    <t>WELLS CROSSING</t>
  </si>
  <si>
    <t>J.L. MILLER CONTRACTORS</t>
  </si>
  <si>
    <t>730359901</t>
  </si>
  <si>
    <t>WHISKY CREEK</t>
  </si>
  <si>
    <t>PAYLESS AG PRODUCTS</t>
  </si>
  <si>
    <t>730089901</t>
  </si>
  <si>
    <t>AUGRES CUTS</t>
  </si>
  <si>
    <t>730300001</t>
  </si>
  <si>
    <t>BIG CREEK ASPEN</t>
  </si>
  <si>
    <t>730320001</t>
  </si>
  <si>
    <t>BLACK ROAD HARDWOODS</t>
  </si>
  <si>
    <t>730180001</t>
  </si>
  <si>
    <t>JOY RD HARDWOODS</t>
  </si>
  <si>
    <t>730060101</t>
  </si>
  <si>
    <t>M-61 SPLIT SELECTION</t>
  </si>
  <si>
    <t>BILLSBY LUMBER COMPANY</t>
  </si>
  <si>
    <t>730069901</t>
  </si>
  <si>
    <t>RAINBOW BEND SALE</t>
  </si>
  <si>
    <t>730199901</t>
  </si>
  <si>
    <t>WEST RIVER HARVEST</t>
  </si>
  <si>
    <t>730010201</t>
  </si>
  <si>
    <t>SNOW JACK WARBLER BLOCK</t>
  </si>
  <si>
    <t>730050101</t>
  </si>
  <si>
    <t>GRIM HIGHLANDS</t>
  </si>
  <si>
    <t>730210101</t>
  </si>
  <si>
    <t>SCATTERED OAK</t>
  </si>
  <si>
    <t>PAUL KOCZALESKI</t>
  </si>
  <si>
    <t>730220101</t>
  </si>
  <si>
    <t>JOSE RD HARVEST</t>
  </si>
  <si>
    <t>730070101</t>
  </si>
  <si>
    <t>MOLASSES DIVIDE</t>
  </si>
  <si>
    <t>730180202</t>
  </si>
  <si>
    <t>TURTLE POND SALVAGE</t>
  </si>
  <si>
    <t>730130101</t>
  </si>
  <si>
    <t>COUNTY LINE SELECTION</t>
  </si>
  <si>
    <t>LEVI YATES</t>
  </si>
  <si>
    <t>730100101</t>
  </si>
  <si>
    <t>DENTON DIVIDE</t>
  </si>
  <si>
    <t>730080201</t>
  </si>
  <si>
    <t>GATE CRASHER</t>
  </si>
  <si>
    <t>MYERS LOGGING</t>
  </si>
  <si>
    <t>730130201</t>
  </si>
  <si>
    <t>PNT BORDER</t>
  </si>
  <si>
    <t>730140101</t>
  </si>
  <si>
    <t>SAND LAKE RHODES</t>
  </si>
  <si>
    <t>730180101</t>
  </si>
  <si>
    <t>TIN CAN ASPEN</t>
  </si>
  <si>
    <t>730370101</t>
  </si>
  <si>
    <t>FLOODWOOD MEDLEY</t>
  </si>
  <si>
    <t>730150202</t>
  </si>
  <si>
    <t>HIDDEN OAKS</t>
  </si>
  <si>
    <t>730140201</t>
  </si>
  <si>
    <t>SUB BOUNDARY HARVEST</t>
  </si>
  <si>
    <t>730310101</t>
  </si>
  <si>
    <t>ADAM'S POPLAR OAK</t>
  </si>
  <si>
    <t>730190101</t>
  </si>
  <si>
    <t>MARSH CORRIDOR</t>
  </si>
  <si>
    <t>730110201</t>
  </si>
  <si>
    <t>OLD DUMP JACK PINE</t>
  </si>
  <si>
    <t>730320101</t>
  </si>
  <si>
    <t>BEAR CREEK HARVEST</t>
  </si>
  <si>
    <t>730360101</t>
  </si>
  <si>
    <t>OLD CAMP ROAD</t>
  </si>
  <si>
    <t>730150101</t>
  </si>
  <si>
    <t>CARROLL CREEK OAK</t>
  </si>
  <si>
    <t>730330101</t>
  </si>
  <si>
    <t>CWF REVISITED</t>
  </si>
  <si>
    <t>730280101</t>
  </si>
  <si>
    <t>PINE SHAFT</t>
  </si>
  <si>
    <t>730190201</t>
  </si>
  <si>
    <t>RIVERSIDE HARVEST</t>
  </si>
  <si>
    <t>WILLSIE LUMBER COMPANY</t>
  </si>
  <si>
    <t>730030201</t>
  </si>
  <si>
    <t>STOWELL ROAD ACCESS</t>
  </si>
  <si>
    <t>730380101</t>
  </si>
  <si>
    <t>HEIL HARVEST</t>
  </si>
  <si>
    <t>730230101</t>
  </si>
  <si>
    <t>MIXED BAG HARVEST</t>
  </si>
  <si>
    <t>730060201</t>
  </si>
  <si>
    <t>MOSQUITO CROSSING</t>
  </si>
  <si>
    <t>730390101</t>
  </si>
  <si>
    <t>NORTH CLARE AVE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</si>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</sst>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6023.7</v>
      </c>
      <c r="L17" s="30"/>
    </row>
    <row r="18" spans="4:12" ht="12.75">
      <c r="D18" s="12" t="s">
        <v>37</v>
      </c>
      <c r="G18" s="21">
        <f>DSUM(DATABASE,5,U15:U16)</f>
        <v>88151.70000000003</v>
      </c>
      <c r="L18" s="30"/>
    </row>
    <row r="19" spans="4:12" ht="12.75">
      <c r="D19" s="12" t="s">
        <v>34</v>
      </c>
      <c r="G19" s="18">
        <f>DSUM(DATABASE,6,V15:V16)</f>
        <v>3322257.939999999</v>
      </c>
      <c r="L19" s="30"/>
    </row>
    <row r="20" spans="4:12" ht="12.75">
      <c r="D20" s="12" t="s">
        <v>38</v>
      </c>
      <c r="G20" s="18">
        <f>DSUM(DATABASE,7,W15:W16)</f>
        <v>1145613.5599999996</v>
      </c>
      <c r="L20" s="30"/>
    </row>
    <row r="21" spans="4:12" ht="12.75">
      <c r="D21" s="12" t="s">
        <v>35</v>
      </c>
      <c r="E21" s="22"/>
      <c r="F21" s="22"/>
      <c r="G21" s="18">
        <f>+G19-G20</f>
        <v>2176644.3799999994</v>
      </c>
      <c r="L21" s="30"/>
    </row>
    <row r="22" spans="4:12" ht="12.75">
      <c r="D22" s="12" t="s">
        <v>44</v>
      </c>
      <c r="E22" s="22"/>
      <c r="F22" s="22"/>
      <c r="G22" s="45">
        <f>+G20/G19</f>
        <v>0.34482980571941985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2.3752526386705592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122</v>
      </c>
      <c r="F31" s="1">
        <v>1111.4</v>
      </c>
      <c r="G31" s="37">
        <v>37167.22</v>
      </c>
      <c r="H31" s="37">
        <v>37167.22</v>
      </c>
      <c r="I31" s="47">
        <v>36815</v>
      </c>
      <c r="J31" s="47">
        <v>37437</v>
      </c>
      <c r="K31" s="47">
        <v>37437</v>
      </c>
      <c r="L31" s="30">
        <v>-101</v>
      </c>
      <c r="M31" s="30" t="s">
        <v>53</v>
      </c>
      <c r="N31" s="48">
        <v>622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</v>
      </c>
      <c r="F32" s="1">
        <v>859.6</v>
      </c>
      <c r="G32" s="37">
        <v>34477.05</v>
      </c>
      <c r="H32" s="37">
        <v>34477.05</v>
      </c>
      <c r="I32" s="47">
        <v>36423</v>
      </c>
      <c r="J32" s="47">
        <v>37072</v>
      </c>
      <c r="K32" s="47">
        <v>37529</v>
      </c>
      <c r="L32" s="30">
        <v>-9</v>
      </c>
      <c r="M32" s="30" t="s">
        <v>56</v>
      </c>
      <c r="N32" s="48">
        <v>1106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80</v>
      </c>
      <c r="F33" s="1">
        <v>1289.8</v>
      </c>
      <c r="G33" s="37">
        <v>42892.42</v>
      </c>
      <c r="H33" s="37">
        <v>42892.42</v>
      </c>
      <c r="I33" s="47">
        <v>36591</v>
      </c>
      <c r="J33" s="47">
        <v>37256</v>
      </c>
      <c r="K33" s="47">
        <v>37621</v>
      </c>
      <c r="L33" s="30">
        <v>83</v>
      </c>
      <c r="M33" s="30" t="s">
        <v>56</v>
      </c>
      <c r="N33" s="48">
        <v>1030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72</v>
      </c>
      <c r="F34" s="1">
        <v>632.6</v>
      </c>
      <c r="G34" s="37">
        <v>14267</v>
      </c>
      <c r="H34" s="37">
        <v>7847.39</v>
      </c>
      <c r="I34" s="47">
        <v>36943</v>
      </c>
      <c r="J34" s="47">
        <v>37621</v>
      </c>
      <c r="K34" s="47">
        <v>37621</v>
      </c>
      <c r="L34" s="30">
        <v>83</v>
      </c>
      <c r="M34" s="30" t="s">
        <v>61</v>
      </c>
      <c r="N34" s="48">
        <v>678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59</v>
      </c>
      <c r="F35" s="1">
        <v>768</v>
      </c>
      <c r="G35" s="37">
        <v>15483.25</v>
      </c>
      <c r="H35" s="37">
        <v>1548.33</v>
      </c>
      <c r="I35" s="47">
        <v>37522</v>
      </c>
      <c r="J35" s="47">
        <v>37621</v>
      </c>
      <c r="K35" s="47">
        <v>37621</v>
      </c>
      <c r="L35" s="30">
        <v>83</v>
      </c>
      <c r="M35" s="30" t="s">
        <v>56</v>
      </c>
      <c r="N35" s="48">
        <v>99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22</v>
      </c>
      <c r="F36" s="1">
        <v>134</v>
      </c>
      <c r="G36" s="37">
        <v>3710.55</v>
      </c>
      <c r="H36" s="37">
        <v>3710.55</v>
      </c>
      <c r="I36" s="47">
        <v>36822</v>
      </c>
      <c r="J36" s="47">
        <v>37621</v>
      </c>
      <c r="K36" s="47">
        <v>37621</v>
      </c>
      <c r="L36" s="30">
        <v>83</v>
      </c>
      <c r="M36" s="30" t="s">
        <v>66</v>
      </c>
      <c r="N36" s="48">
        <v>799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190</v>
      </c>
      <c r="F37" s="1">
        <v>4979</v>
      </c>
      <c r="G37" s="37">
        <v>252223.2</v>
      </c>
      <c r="H37" s="37">
        <v>103211.5</v>
      </c>
      <c r="I37" s="47">
        <v>36924</v>
      </c>
      <c r="J37" s="47">
        <v>37621</v>
      </c>
      <c r="K37" s="47">
        <v>37621</v>
      </c>
      <c r="L37" s="30">
        <v>83</v>
      </c>
      <c r="M37" s="30" t="s">
        <v>69</v>
      </c>
      <c r="N37" s="48">
        <v>697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45</v>
      </c>
      <c r="F38" s="1">
        <v>195.8</v>
      </c>
      <c r="G38" s="37">
        <v>1997.7</v>
      </c>
      <c r="H38" s="37">
        <v>1997.7</v>
      </c>
      <c r="I38" s="47">
        <v>36951</v>
      </c>
      <c r="J38" s="47">
        <v>37711</v>
      </c>
      <c r="K38" s="47">
        <v>37711</v>
      </c>
      <c r="L38" s="30">
        <v>173</v>
      </c>
      <c r="M38" s="30" t="s">
        <v>66</v>
      </c>
      <c r="N38" s="48">
        <v>760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45</v>
      </c>
      <c r="F39" s="1">
        <v>736</v>
      </c>
      <c r="G39" s="37">
        <v>20518.6</v>
      </c>
      <c r="H39" s="37">
        <v>12516.35</v>
      </c>
      <c r="I39" s="47">
        <v>36929</v>
      </c>
      <c r="J39" s="47">
        <v>37711</v>
      </c>
      <c r="K39" s="47">
        <v>37711</v>
      </c>
      <c r="L39" s="30">
        <v>173</v>
      </c>
      <c r="M39" s="30" t="s">
        <v>74</v>
      </c>
      <c r="N39" s="48">
        <v>782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74</v>
      </c>
      <c r="F40" s="1">
        <v>1638.2</v>
      </c>
      <c r="G40" s="37">
        <v>61359.42</v>
      </c>
      <c r="H40" s="37">
        <v>47860.35</v>
      </c>
      <c r="I40" s="47">
        <v>36929</v>
      </c>
      <c r="J40" s="47">
        <v>37711</v>
      </c>
      <c r="K40" s="47">
        <v>37711</v>
      </c>
      <c r="L40" s="30">
        <v>173</v>
      </c>
      <c r="M40" s="30" t="s">
        <v>53</v>
      </c>
      <c r="N40" s="48">
        <v>782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143</v>
      </c>
      <c r="F41" s="1">
        <v>2238.2</v>
      </c>
      <c r="G41" s="37">
        <v>72635.26</v>
      </c>
      <c r="H41" s="37">
        <v>72635.26</v>
      </c>
      <c r="I41" s="47">
        <v>36794</v>
      </c>
      <c r="J41" s="47">
        <v>37346</v>
      </c>
      <c r="K41" s="47">
        <v>37711</v>
      </c>
      <c r="L41" s="5">
        <v>173</v>
      </c>
      <c r="M41" s="46" t="s">
        <v>79</v>
      </c>
      <c r="N41" s="2">
        <v>917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224</v>
      </c>
      <c r="F42" s="1">
        <v>4126.8</v>
      </c>
      <c r="G42" s="37">
        <v>161951.7</v>
      </c>
      <c r="H42" s="37">
        <v>51824.53</v>
      </c>
      <c r="I42" s="47">
        <v>36936</v>
      </c>
      <c r="J42" s="47">
        <v>37711</v>
      </c>
      <c r="K42" s="47">
        <v>37711</v>
      </c>
      <c r="L42" s="30">
        <v>173</v>
      </c>
      <c r="M42" s="30" t="s">
        <v>82</v>
      </c>
      <c r="N42" s="48">
        <v>775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60</v>
      </c>
      <c r="F43" s="1">
        <v>1095.8</v>
      </c>
      <c r="G43" s="37">
        <v>34780.47</v>
      </c>
      <c r="H43" s="37">
        <v>34780.47</v>
      </c>
      <c r="I43" s="47">
        <v>36514</v>
      </c>
      <c r="J43" s="47">
        <v>37346</v>
      </c>
      <c r="K43" s="47">
        <v>37711</v>
      </c>
      <c r="L43" s="30">
        <v>173</v>
      </c>
      <c r="M43" s="30" t="s">
        <v>85</v>
      </c>
      <c r="N43" s="48">
        <v>1197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74</v>
      </c>
      <c r="F44" s="1">
        <v>1135.8</v>
      </c>
      <c r="G44" s="37">
        <v>56245.36</v>
      </c>
      <c r="H44" s="37">
        <v>29810.04</v>
      </c>
      <c r="I44" s="47">
        <v>36943</v>
      </c>
      <c r="J44" s="47">
        <v>37711</v>
      </c>
      <c r="K44" s="47">
        <v>37711</v>
      </c>
      <c r="L44" s="30">
        <v>173</v>
      </c>
      <c r="M44" s="30" t="s">
        <v>53</v>
      </c>
      <c r="N44" s="48">
        <v>768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117</v>
      </c>
      <c r="F45" s="1">
        <v>2502.8</v>
      </c>
      <c r="G45" s="37">
        <v>84263.48</v>
      </c>
      <c r="H45" s="37">
        <v>8426.35</v>
      </c>
      <c r="I45" s="47">
        <v>36929</v>
      </c>
      <c r="J45" s="47">
        <v>37711</v>
      </c>
      <c r="K45" s="47">
        <v>37711</v>
      </c>
      <c r="L45" s="30">
        <v>173</v>
      </c>
      <c r="M45" s="30" t="s">
        <v>74</v>
      </c>
      <c r="N45" s="48">
        <v>782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161</v>
      </c>
      <c r="F46" s="1">
        <v>567.8</v>
      </c>
      <c r="G46" s="37">
        <v>15109.1</v>
      </c>
      <c r="H46" s="37">
        <v>1510.91</v>
      </c>
      <c r="I46" s="47">
        <v>37516</v>
      </c>
      <c r="J46" s="47">
        <v>37711</v>
      </c>
      <c r="K46" s="47">
        <v>37711</v>
      </c>
      <c r="L46" s="30">
        <v>173</v>
      </c>
      <c r="M46" s="30" t="s">
        <v>92</v>
      </c>
      <c r="N46" s="48">
        <v>195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127</v>
      </c>
      <c r="F47" s="1">
        <v>2094.2</v>
      </c>
      <c r="G47" s="37">
        <v>91618.34</v>
      </c>
      <c r="H47" s="37">
        <v>23820.77</v>
      </c>
      <c r="I47" s="47">
        <v>36959</v>
      </c>
      <c r="J47" s="47">
        <v>37711</v>
      </c>
      <c r="K47" s="47">
        <v>37711</v>
      </c>
      <c r="L47" s="30">
        <v>173</v>
      </c>
      <c r="M47" s="30" t="s">
        <v>53</v>
      </c>
      <c r="N47" s="48">
        <v>752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81</v>
      </c>
      <c r="F48" s="1">
        <v>1198.4</v>
      </c>
      <c r="G48" s="37">
        <v>29076.45</v>
      </c>
      <c r="H48" s="37">
        <v>29076.45</v>
      </c>
      <c r="I48" s="47">
        <v>36662</v>
      </c>
      <c r="J48" s="47">
        <v>37346</v>
      </c>
      <c r="K48" s="47">
        <v>37711</v>
      </c>
      <c r="L48" s="30">
        <v>173</v>
      </c>
      <c r="M48" s="30" t="s">
        <v>56</v>
      </c>
      <c r="N48" s="48">
        <v>1049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65</v>
      </c>
      <c r="F49" s="1">
        <v>465.6</v>
      </c>
      <c r="G49" s="37">
        <v>14346.38</v>
      </c>
      <c r="H49" s="37">
        <v>9468.61</v>
      </c>
      <c r="I49" s="47">
        <v>36801</v>
      </c>
      <c r="J49" s="47">
        <v>37437</v>
      </c>
      <c r="K49" s="47">
        <v>37711</v>
      </c>
      <c r="L49" s="30">
        <v>173</v>
      </c>
      <c r="M49" s="30" t="s">
        <v>53</v>
      </c>
      <c r="N49" s="48">
        <v>910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74</v>
      </c>
      <c r="F50" s="1">
        <v>237.8</v>
      </c>
      <c r="G50" s="37">
        <v>13375.77</v>
      </c>
      <c r="H50" s="37">
        <v>5931.86</v>
      </c>
      <c r="I50" s="47">
        <v>36167</v>
      </c>
      <c r="J50" s="47">
        <v>36799</v>
      </c>
      <c r="K50" s="47">
        <v>37711</v>
      </c>
      <c r="L50" s="30">
        <v>173</v>
      </c>
      <c r="M50" s="30" t="s">
        <v>82</v>
      </c>
      <c r="N50" s="48">
        <v>1544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78</v>
      </c>
      <c r="F51" s="1">
        <v>1253</v>
      </c>
      <c r="G51" s="37">
        <v>58275.05</v>
      </c>
      <c r="H51" s="37">
        <v>8325.01</v>
      </c>
      <c r="I51" s="47">
        <v>36621</v>
      </c>
      <c r="J51" s="47">
        <v>37346</v>
      </c>
      <c r="K51" s="47">
        <v>37711</v>
      </c>
      <c r="L51" s="30">
        <v>173</v>
      </c>
      <c r="M51" s="30" t="s">
        <v>53</v>
      </c>
      <c r="N51" s="48">
        <v>1090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22</v>
      </c>
      <c r="F52" s="1">
        <v>265.2</v>
      </c>
      <c r="G52" s="37">
        <v>7582.45</v>
      </c>
      <c r="H52" s="37">
        <v>3864.53</v>
      </c>
      <c r="I52" s="47">
        <v>36832</v>
      </c>
      <c r="J52" s="47">
        <v>37711</v>
      </c>
      <c r="K52" s="47">
        <v>37711</v>
      </c>
      <c r="L52" s="30">
        <v>173</v>
      </c>
      <c r="M52" s="30" t="s">
        <v>92</v>
      </c>
      <c r="N52" s="48">
        <v>879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129</v>
      </c>
      <c r="F53" s="1">
        <v>1814.4</v>
      </c>
      <c r="G53" s="37">
        <v>63891.47</v>
      </c>
      <c r="H53" s="37">
        <v>41529.46</v>
      </c>
      <c r="I53" s="47">
        <v>36929</v>
      </c>
      <c r="J53" s="47">
        <v>37711</v>
      </c>
      <c r="K53" s="47">
        <v>37711</v>
      </c>
      <c r="L53" s="30">
        <v>173</v>
      </c>
      <c r="M53" s="30" t="s">
        <v>53</v>
      </c>
      <c r="N53" s="48">
        <v>782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150.7</v>
      </c>
      <c r="F54" s="1">
        <v>2131.2</v>
      </c>
      <c r="G54" s="37">
        <v>81234.74</v>
      </c>
      <c r="H54" s="37">
        <v>74753.86</v>
      </c>
      <c r="I54" s="47">
        <v>35922</v>
      </c>
      <c r="J54" s="47">
        <v>36799</v>
      </c>
      <c r="K54" s="47">
        <v>37711</v>
      </c>
      <c r="L54" s="30">
        <v>173</v>
      </c>
      <c r="M54" s="30" t="s">
        <v>109</v>
      </c>
      <c r="N54" s="48">
        <v>1789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179</v>
      </c>
      <c r="F55" s="1">
        <v>2390.8</v>
      </c>
      <c r="G55" s="37">
        <v>70178.72</v>
      </c>
      <c r="H55" s="37">
        <v>17104.16</v>
      </c>
      <c r="I55" s="47">
        <v>36661</v>
      </c>
      <c r="J55" s="47">
        <v>37346</v>
      </c>
      <c r="K55" s="47">
        <v>37711</v>
      </c>
      <c r="L55" s="30">
        <v>173</v>
      </c>
      <c r="M55" s="30" t="s">
        <v>112</v>
      </c>
      <c r="N55" s="48">
        <v>1050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68</v>
      </c>
      <c r="F56" s="1">
        <v>761.4</v>
      </c>
      <c r="G56" s="37">
        <v>23701.68</v>
      </c>
      <c r="H56" s="37">
        <v>16266.36</v>
      </c>
      <c r="I56" s="47">
        <v>36502</v>
      </c>
      <c r="J56" s="47">
        <v>37072</v>
      </c>
      <c r="K56" s="47">
        <v>37802</v>
      </c>
      <c r="L56" s="30">
        <v>264</v>
      </c>
      <c r="M56" s="30" t="s">
        <v>53</v>
      </c>
      <c r="N56" s="48">
        <v>1300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90</v>
      </c>
      <c r="F57" s="1">
        <v>1762.8</v>
      </c>
      <c r="G57" s="37">
        <v>64438.93</v>
      </c>
      <c r="H57" s="37">
        <v>16109.73</v>
      </c>
      <c r="I57" s="47">
        <v>36936</v>
      </c>
      <c r="J57" s="47">
        <v>37802</v>
      </c>
      <c r="K57" s="47">
        <v>37802</v>
      </c>
      <c r="L57" s="30">
        <v>264</v>
      </c>
      <c r="M57" s="30" t="s">
        <v>82</v>
      </c>
      <c r="N57" s="48">
        <v>866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112</v>
      </c>
      <c r="F58" s="1">
        <v>1835.4</v>
      </c>
      <c r="G58" s="37">
        <v>51092.57</v>
      </c>
      <c r="H58" s="37">
        <v>30655.55</v>
      </c>
      <c r="I58" s="47">
        <v>36936</v>
      </c>
      <c r="J58" s="47">
        <v>37802</v>
      </c>
      <c r="K58" s="47">
        <v>37802</v>
      </c>
      <c r="L58" s="30">
        <v>264</v>
      </c>
      <c r="M58" s="30" t="s">
        <v>53</v>
      </c>
      <c r="N58" s="48">
        <v>866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170</v>
      </c>
      <c r="F59" s="1">
        <v>3072</v>
      </c>
      <c r="G59" s="37">
        <v>117851.1</v>
      </c>
      <c r="H59" s="37">
        <v>16835.88</v>
      </c>
      <c r="I59" s="47">
        <v>36831</v>
      </c>
      <c r="J59" s="47">
        <v>37437</v>
      </c>
      <c r="K59" s="47">
        <v>37802</v>
      </c>
      <c r="L59" s="30">
        <v>264</v>
      </c>
      <c r="M59" s="30" t="s">
        <v>53</v>
      </c>
      <c r="N59" s="48">
        <v>971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83</v>
      </c>
      <c r="F60" s="1">
        <v>708</v>
      </c>
      <c r="G60" s="37">
        <v>25317.49</v>
      </c>
      <c r="H60" s="37">
        <v>5569.85</v>
      </c>
      <c r="I60" s="47">
        <v>37070</v>
      </c>
      <c r="J60" s="47">
        <v>37802</v>
      </c>
      <c r="K60" s="47">
        <v>37802</v>
      </c>
      <c r="L60" s="30">
        <v>264</v>
      </c>
      <c r="M60" s="30" t="s">
        <v>123</v>
      </c>
      <c r="N60" s="48">
        <v>732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134</v>
      </c>
      <c r="F61" s="1">
        <v>1545.3</v>
      </c>
      <c r="G61" s="37">
        <v>43947.91</v>
      </c>
      <c r="H61" s="37">
        <v>29763.04</v>
      </c>
      <c r="I61" s="47">
        <v>36458</v>
      </c>
      <c r="J61" s="47">
        <v>37072</v>
      </c>
      <c r="K61" s="47">
        <v>37802</v>
      </c>
      <c r="L61" s="30">
        <v>264</v>
      </c>
      <c r="M61" s="30" t="s">
        <v>82</v>
      </c>
      <c r="N61" s="48">
        <v>1344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84</v>
      </c>
      <c r="F62" s="1">
        <v>1233</v>
      </c>
      <c r="G62" s="37">
        <v>36306.63</v>
      </c>
      <c r="H62" s="37">
        <v>36306.63</v>
      </c>
      <c r="I62" s="47">
        <v>36529</v>
      </c>
      <c r="J62" s="47">
        <v>37346</v>
      </c>
      <c r="K62" s="47">
        <v>37802</v>
      </c>
      <c r="L62" s="30">
        <v>264</v>
      </c>
      <c r="M62" s="30" t="s">
        <v>109</v>
      </c>
      <c r="N62" s="48">
        <v>1273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195</v>
      </c>
      <c r="F63" s="1">
        <v>2620</v>
      </c>
      <c r="G63" s="37">
        <v>83162.2</v>
      </c>
      <c r="H63" s="37">
        <v>8316.22</v>
      </c>
      <c r="I63" s="47">
        <v>37538</v>
      </c>
      <c r="J63" s="47">
        <v>37864</v>
      </c>
      <c r="K63" s="47">
        <v>37864</v>
      </c>
      <c r="L63" s="30">
        <v>326</v>
      </c>
      <c r="M63" s="30" t="s">
        <v>74</v>
      </c>
      <c r="N63" s="48">
        <v>326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94</v>
      </c>
      <c r="F64" s="1">
        <v>1368.4</v>
      </c>
      <c r="G64" s="37">
        <v>59023.87</v>
      </c>
      <c r="H64" s="37">
        <v>27798.98</v>
      </c>
      <c r="I64" s="47">
        <v>36929</v>
      </c>
      <c r="J64" s="47">
        <v>37894</v>
      </c>
      <c r="K64" s="47">
        <v>37894</v>
      </c>
      <c r="L64" s="30">
        <v>356</v>
      </c>
      <c r="M64" s="30" t="s">
        <v>53</v>
      </c>
      <c r="N64" s="48">
        <v>965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35</v>
      </c>
      <c r="F65" s="1">
        <v>382.8</v>
      </c>
      <c r="G65" s="37">
        <v>11260.4</v>
      </c>
      <c r="H65" s="37">
        <v>1126.04</v>
      </c>
      <c r="I65" s="47">
        <v>37131</v>
      </c>
      <c r="J65" s="47">
        <v>37894</v>
      </c>
      <c r="K65" s="47">
        <v>37894</v>
      </c>
      <c r="L65" s="30">
        <v>356</v>
      </c>
      <c r="M65" s="30" t="s">
        <v>134</v>
      </c>
      <c r="N65" s="48">
        <v>763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252</v>
      </c>
      <c r="F66" s="1">
        <v>3737.8</v>
      </c>
      <c r="G66" s="37">
        <v>152146.7</v>
      </c>
      <c r="H66" s="37">
        <v>65423.07</v>
      </c>
      <c r="I66" s="47">
        <v>37165</v>
      </c>
      <c r="J66" s="47">
        <v>37986</v>
      </c>
      <c r="K66" s="47">
        <v>37986</v>
      </c>
      <c r="L66" s="30">
        <v>448</v>
      </c>
      <c r="M66" s="30" t="s">
        <v>53</v>
      </c>
      <c r="N66" s="48">
        <v>821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131</v>
      </c>
      <c r="F67" s="1">
        <v>2119.8</v>
      </c>
      <c r="G67" s="37">
        <v>67820.15</v>
      </c>
      <c r="H67" s="37">
        <v>6782.02</v>
      </c>
      <c r="I67" s="47">
        <v>37515</v>
      </c>
      <c r="J67" s="47">
        <v>37986</v>
      </c>
      <c r="K67" s="47">
        <v>37986</v>
      </c>
      <c r="L67" s="30">
        <v>448</v>
      </c>
      <c r="M67" s="30" t="s">
        <v>85</v>
      </c>
      <c r="N67" s="48">
        <v>471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6</v>
      </c>
      <c r="F68" s="1">
        <v>136.8</v>
      </c>
      <c r="G68" s="37">
        <v>2036.2</v>
      </c>
      <c r="H68" s="37">
        <v>203.62</v>
      </c>
      <c r="I68" s="47">
        <v>37473</v>
      </c>
      <c r="J68" s="47">
        <v>37986</v>
      </c>
      <c r="K68" s="47">
        <v>37986</v>
      </c>
      <c r="L68" s="30">
        <v>448</v>
      </c>
      <c r="M68" s="30" t="s">
        <v>66</v>
      </c>
      <c r="N68" s="48">
        <v>513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120</v>
      </c>
      <c r="F69" s="1">
        <v>818.6</v>
      </c>
      <c r="G69" s="37">
        <v>45283.66</v>
      </c>
      <c r="H69" s="37">
        <v>4528.37</v>
      </c>
      <c r="I69" s="47">
        <v>37167</v>
      </c>
      <c r="J69" s="47">
        <v>38077</v>
      </c>
      <c r="K69" s="47">
        <v>38077</v>
      </c>
      <c r="L69" s="30">
        <v>539</v>
      </c>
      <c r="M69" s="30" t="s">
        <v>143</v>
      </c>
      <c r="N69" s="48">
        <v>910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132</v>
      </c>
      <c r="F70" s="1">
        <v>1321.6</v>
      </c>
      <c r="G70" s="37">
        <v>39196</v>
      </c>
      <c r="H70" s="37">
        <v>3919.6</v>
      </c>
      <c r="I70" s="47">
        <v>37168</v>
      </c>
      <c r="J70" s="47">
        <v>38077</v>
      </c>
      <c r="K70" s="47">
        <v>38077</v>
      </c>
      <c r="L70" s="30">
        <v>539</v>
      </c>
      <c r="M70" s="30" t="s">
        <v>82</v>
      </c>
      <c r="N70" s="48">
        <v>909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27</v>
      </c>
      <c r="F71" s="1">
        <v>581.6</v>
      </c>
      <c r="G71" s="37">
        <v>17628.35</v>
      </c>
      <c r="H71" s="37">
        <v>1762.84</v>
      </c>
      <c r="I71" s="47">
        <v>37538</v>
      </c>
      <c r="J71" s="47">
        <v>38077</v>
      </c>
      <c r="K71" s="47">
        <v>38077</v>
      </c>
      <c r="L71" s="30">
        <v>539</v>
      </c>
      <c r="M71" s="30" t="s">
        <v>148</v>
      </c>
      <c r="N71" s="48">
        <v>539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13</v>
      </c>
      <c r="F72" s="1">
        <v>275</v>
      </c>
      <c r="G72" s="37">
        <v>9531.2</v>
      </c>
      <c r="H72" s="37">
        <v>953.12</v>
      </c>
      <c r="I72" s="47">
        <v>37538</v>
      </c>
      <c r="J72" s="47">
        <v>38077</v>
      </c>
      <c r="K72" s="47">
        <v>38077</v>
      </c>
      <c r="L72" s="30">
        <v>539</v>
      </c>
      <c r="M72" s="30" t="s">
        <v>85</v>
      </c>
      <c r="N72" s="48">
        <v>539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51</v>
      </c>
      <c r="F73" s="1">
        <v>881.8</v>
      </c>
      <c r="G73" s="37">
        <v>29705.84</v>
      </c>
      <c r="H73" s="37">
        <v>29705.84</v>
      </c>
      <c r="I73" s="47">
        <v>37165</v>
      </c>
      <c r="J73" s="47">
        <v>38077</v>
      </c>
      <c r="K73" s="47">
        <v>38077</v>
      </c>
      <c r="L73" s="30">
        <v>539</v>
      </c>
      <c r="M73" s="30" t="s">
        <v>53</v>
      </c>
      <c r="N73" s="48">
        <v>912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50</v>
      </c>
      <c r="F74" s="1">
        <v>705.4</v>
      </c>
      <c r="G74" s="37">
        <v>22053.7</v>
      </c>
      <c r="H74" s="37">
        <v>2205.37</v>
      </c>
      <c r="I74" s="47">
        <v>37158</v>
      </c>
      <c r="J74" s="47">
        <v>38077</v>
      </c>
      <c r="K74" s="47">
        <v>38077</v>
      </c>
      <c r="L74" s="30">
        <v>539</v>
      </c>
      <c r="M74" s="30" t="s">
        <v>56</v>
      </c>
      <c r="N74" s="48">
        <v>919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57</v>
      </c>
      <c r="F75" s="1">
        <v>820.6</v>
      </c>
      <c r="G75" s="37">
        <v>25047.05</v>
      </c>
      <c r="H75" s="37">
        <v>2505.92</v>
      </c>
      <c r="I75" s="47">
        <v>37475</v>
      </c>
      <c r="J75" s="47">
        <v>38168</v>
      </c>
      <c r="K75" s="47">
        <v>38168</v>
      </c>
      <c r="L75" s="30">
        <v>630</v>
      </c>
      <c r="M75" s="30" t="s">
        <v>92</v>
      </c>
      <c r="N75" s="48">
        <v>693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25</v>
      </c>
      <c r="F76" s="1">
        <v>454.4</v>
      </c>
      <c r="G76" s="37">
        <v>7391.61</v>
      </c>
      <c r="H76" s="37">
        <v>5174.12</v>
      </c>
      <c r="I76" s="47">
        <v>37377</v>
      </c>
      <c r="J76" s="47">
        <v>38168</v>
      </c>
      <c r="K76" s="47">
        <v>38168</v>
      </c>
      <c r="L76" s="30">
        <v>630</v>
      </c>
      <c r="M76" s="30" t="s">
        <v>66</v>
      </c>
      <c r="N76" s="48">
        <v>791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23</v>
      </c>
      <c r="F77" s="1">
        <v>296.2</v>
      </c>
      <c r="G77" s="37">
        <v>8629.6</v>
      </c>
      <c r="H77" s="37">
        <v>862.96</v>
      </c>
      <c r="I77" s="47">
        <v>37537</v>
      </c>
      <c r="J77" s="47">
        <v>38168</v>
      </c>
      <c r="K77" s="47">
        <v>38168</v>
      </c>
      <c r="L77" s="30">
        <v>630</v>
      </c>
      <c r="M77" s="30" t="s">
        <v>56</v>
      </c>
      <c r="N77" s="48">
        <v>631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194</v>
      </c>
      <c r="F78" s="1">
        <v>3061.2</v>
      </c>
      <c r="G78" s="37">
        <v>130966.9</v>
      </c>
      <c r="H78" s="37">
        <v>13096.69</v>
      </c>
      <c r="I78" s="47">
        <v>37480</v>
      </c>
      <c r="J78" s="47">
        <v>38260</v>
      </c>
      <c r="K78" s="47">
        <v>38260</v>
      </c>
      <c r="L78" s="30">
        <v>722</v>
      </c>
      <c r="M78" s="30" t="s">
        <v>85</v>
      </c>
      <c r="N78" s="48">
        <v>780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42</v>
      </c>
      <c r="F79" s="1">
        <v>699.6</v>
      </c>
      <c r="G79" s="37">
        <v>25160.09</v>
      </c>
      <c r="H79" s="37">
        <v>25160.09</v>
      </c>
      <c r="I79" s="47">
        <v>37488</v>
      </c>
      <c r="J79" s="47">
        <v>38260</v>
      </c>
      <c r="K79" s="47">
        <v>38260</v>
      </c>
      <c r="L79" s="30">
        <v>722</v>
      </c>
      <c r="M79" s="30" t="s">
        <v>85</v>
      </c>
      <c r="N79" s="48">
        <v>772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59</v>
      </c>
      <c r="F80" s="1">
        <v>1225</v>
      </c>
      <c r="G80" s="37">
        <v>50592.08</v>
      </c>
      <c r="H80" s="37">
        <v>5059.21</v>
      </c>
      <c r="I80" s="47">
        <v>37475</v>
      </c>
      <c r="J80" s="47">
        <v>38260</v>
      </c>
      <c r="K80" s="47">
        <v>38260</v>
      </c>
      <c r="L80" s="30">
        <v>722</v>
      </c>
      <c r="M80" s="30" t="s">
        <v>56</v>
      </c>
      <c r="N80" s="48">
        <v>785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58</v>
      </c>
      <c r="F81" s="1">
        <v>757.2</v>
      </c>
      <c r="G81" s="37">
        <v>30385.48</v>
      </c>
      <c r="H81" s="37">
        <v>3038.55</v>
      </c>
      <c r="I81" s="47">
        <v>37459</v>
      </c>
      <c r="J81" s="47">
        <v>38352</v>
      </c>
      <c r="K81" s="47">
        <v>38352</v>
      </c>
      <c r="L81" s="30">
        <v>814</v>
      </c>
      <c r="M81" s="30" t="s">
        <v>53</v>
      </c>
      <c r="N81" s="48">
        <v>893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85</v>
      </c>
      <c r="F82" s="1">
        <v>1502.6</v>
      </c>
      <c r="G82" s="37">
        <v>46650</v>
      </c>
      <c r="H82" s="37">
        <v>4665</v>
      </c>
      <c r="I82" s="47">
        <v>37455</v>
      </c>
      <c r="J82" s="47">
        <v>38352</v>
      </c>
      <c r="K82" s="47">
        <v>38352</v>
      </c>
      <c r="L82" s="30">
        <v>814</v>
      </c>
      <c r="M82" s="30" t="s">
        <v>56</v>
      </c>
      <c r="N82" s="48">
        <v>897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183</v>
      </c>
      <c r="F83" s="1">
        <v>2251.6</v>
      </c>
      <c r="G83" s="37">
        <v>73455.2</v>
      </c>
      <c r="H83" s="37">
        <v>7346.33</v>
      </c>
      <c r="I83" s="47">
        <v>37488</v>
      </c>
      <c r="J83" s="47">
        <v>38442</v>
      </c>
      <c r="K83" s="47">
        <v>38442</v>
      </c>
      <c r="L83" s="30">
        <v>904</v>
      </c>
      <c r="M83" s="30" t="s">
        <v>85</v>
      </c>
      <c r="N83" s="48">
        <v>954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104</v>
      </c>
      <c r="F84" s="1">
        <v>1770</v>
      </c>
      <c r="G84" s="37">
        <v>50000.04</v>
      </c>
      <c r="H84" s="37">
        <v>5000</v>
      </c>
      <c r="I84" s="47">
        <v>37475</v>
      </c>
      <c r="J84" s="47">
        <v>38442</v>
      </c>
      <c r="K84" s="47">
        <v>38442</v>
      </c>
      <c r="L84" s="30">
        <v>904</v>
      </c>
      <c r="M84" s="30" t="s">
        <v>82</v>
      </c>
      <c r="N84" s="48">
        <v>967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177</v>
      </c>
      <c r="F85" s="1">
        <v>2537</v>
      </c>
      <c r="G85" s="37">
        <v>158227.4</v>
      </c>
      <c r="H85" s="37">
        <v>15822.74</v>
      </c>
      <c r="I85" s="47">
        <v>37459</v>
      </c>
      <c r="J85" s="47">
        <v>38442</v>
      </c>
      <c r="K85" s="47">
        <v>38442</v>
      </c>
      <c r="L85" s="30">
        <v>904</v>
      </c>
      <c r="M85" s="30" t="s">
        <v>53</v>
      </c>
      <c r="N85" s="48">
        <v>983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126</v>
      </c>
      <c r="F86" s="1">
        <v>1742</v>
      </c>
      <c r="G86" s="37">
        <v>82716.6</v>
      </c>
      <c r="H86" s="37">
        <v>8271.66</v>
      </c>
      <c r="I86" s="47">
        <v>37538</v>
      </c>
      <c r="J86" s="47">
        <v>38442</v>
      </c>
      <c r="K86" s="47">
        <v>38442</v>
      </c>
      <c r="L86" s="30">
        <v>904</v>
      </c>
      <c r="M86" s="30" t="s">
        <v>179</v>
      </c>
      <c r="N86" s="48">
        <v>904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100</v>
      </c>
      <c r="F87" s="1">
        <v>1209.2</v>
      </c>
      <c r="G87" s="37">
        <v>61787.25</v>
      </c>
      <c r="H87" s="37">
        <v>6178.73</v>
      </c>
      <c r="I87" s="47">
        <v>37538</v>
      </c>
      <c r="J87" s="47">
        <v>38442</v>
      </c>
      <c r="K87" s="47">
        <v>38442</v>
      </c>
      <c r="L87" s="30">
        <v>904</v>
      </c>
      <c r="M87" s="30" t="s">
        <v>179</v>
      </c>
      <c r="N87" s="48">
        <v>904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117</v>
      </c>
      <c r="F88" s="1">
        <v>1725</v>
      </c>
      <c r="G88" s="37">
        <v>61518.75</v>
      </c>
      <c r="H88" s="37">
        <v>6151.88</v>
      </c>
      <c r="I88" s="47">
        <v>37525</v>
      </c>
      <c r="J88" s="47">
        <v>38533</v>
      </c>
      <c r="K88" s="47">
        <v>38533</v>
      </c>
      <c r="L88" s="30">
        <v>995</v>
      </c>
      <c r="M88" s="30" t="s">
        <v>56</v>
      </c>
      <c r="N88" s="48">
        <v>1008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129</v>
      </c>
      <c r="F89" s="1">
        <v>1831.2</v>
      </c>
      <c r="G89" s="37">
        <v>73105.25</v>
      </c>
      <c r="H89" s="37">
        <v>7310.53</v>
      </c>
      <c r="I89" s="47">
        <v>37459</v>
      </c>
      <c r="J89" s="47">
        <v>38533</v>
      </c>
      <c r="K89" s="47">
        <v>38533</v>
      </c>
      <c r="L89" s="30">
        <v>995</v>
      </c>
      <c r="M89" s="30" t="s">
        <v>53</v>
      </c>
      <c r="N89" s="48">
        <v>1074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127</v>
      </c>
      <c r="F90" s="1">
        <v>1524.4</v>
      </c>
      <c r="G90" s="37">
        <v>66401.51</v>
      </c>
      <c r="H90" s="37">
        <v>6640.15</v>
      </c>
      <c r="I90" s="47">
        <v>37515</v>
      </c>
      <c r="J90" s="47">
        <v>38533</v>
      </c>
      <c r="K90" s="47">
        <v>38533</v>
      </c>
      <c r="L90" s="30">
        <v>995</v>
      </c>
      <c r="M90" s="30" t="s">
        <v>85</v>
      </c>
      <c r="N90" s="48">
        <v>1018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132</v>
      </c>
      <c r="F91" s="1">
        <v>3014.8</v>
      </c>
      <c r="G91" s="37">
        <v>130057.4</v>
      </c>
      <c r="H91" s="37">
        <v>13005.74</v>
      </c>
      <c r="I91" s="47">
        <v>37475</v>
      </c>
      <c r="J91" s="47">
        <v>38533</v>
      </c>
      <c r="K91" s="47">
        <v>38533</v>
      </c>
      <c r="L91" s="30">
        <v>995</v>
      </c>
      <c r="M91" s="30" t="s">
        <v>56</v>
      </c>
      <c r="N91" s="48">
        <v>1058</v>
      </c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