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'!$B$30:$N$118</definedName>
  </definedNames>
  <calcPr fullCalcOnLoad="1"/>
</workbook>
</file>

<file path=xl/sharedStrings.xml><?xml version="1.0" encoding="utf-8"?>
<sst xmlns="http://schemas.openxmlformats.org/spreadsheetml/2006/main" count="428" uniqueCount="252">
  <si>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</si>
  <si>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</si>
  <si>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</si>
  <si>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</si>
  <si>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</si>
  <si>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</si>
  <si>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</si>
  <si>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</si>
  <si>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</si>
  <si>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</si>
  <si>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</si>
  <si>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</si>
  <si>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</si>
  <si>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</si>
  <si>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</si>
  <si>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</si>
  <si>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</si>
  <si>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</si>
  <si>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</si>
  <si>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</si>
  <si>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</si>
  <si>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</si>
  <si>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</si>
  <si>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</si>
  <si>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</si>
  <si>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</si>
  <si>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</si>
  <si>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</si>
  <si>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</si>
  <si>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</si>
  <si>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</si>
  <si>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</si>
  <si>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</si>
  <si>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</si>
  <si>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</si>
  <si>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</si>
  <si>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</si>
  <si>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</si>
  <si>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</si>
  <si>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</si>
  <si>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</si>
  <si>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</si>
  <si>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</si>
  <si>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</si>
  <si>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</si>
  <si>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</si>
  <si>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</si>
  <si>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</si>
  <si>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</si>
  <si>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</si>
  <si>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321290801</t>
  </si>
  <si>
    <t>1</t>
  </si>
  <si>
    <t xml:space="preserve">MT. HARLOW SALE               </t>
  </si>
  <si>
    <t xml:space="preserve">ROBERT MINERICK                      </t>
  </si>
  <si>
    <t>323040601</t>
  </si>
  <si>
    <t>2</t>
  </si>
  <si>
    <t xml:space="preserve">NORTH BOAR'S NEST             </t>
  </si>
  <si>
    <t xml:space="preserve">TRIEST FOREST PRODUCTS INC    </t>
  </si>
  <si>
    <t>323050801</t>
  </si>
  <si>
    <t xml:space="preserve">JJ'S GOLD MINE SALE           </t>
  </si>
  <si>
    <t xml:space="preserve">S.D. WARREN SERVICE COMPANY   </t>
  </si>
  <si>
    <t>320210701</t>
  </si>
  <si>
    <t xml:space="preserve">BROKEN HATCHET                </t>
  </si>
  <si>
    <t xml:space="preserve">C.J. LOGGING                  </t>
  </si>
  <si>
    <t>320030801</t>
  </si>
  <si>
    <t xml:space="preserve">438 SPLIT                     </t>
  </si>
  <si>
    <t>320070801</t>
  </si>
  <si>
    <t xml:space="preserve">TWO COUNTY ASPEN              </t>
  </si>
  <si>
    <t>320210801</t>
  </si>
  <si>
    <t xml:space="preserve">WERNER BRIDGE SALE            </t>
  </si>
  <si>
    <t xml:space="preserve">KANERVA FOREST PRODUCTS, INC. </t>
  </si>
  <si>
    <t>320060901</t>
  </si>
  <si>
    <t xml:space="preserve">RW HARDWOOD                   </t>
  </si>
  <si>
    <t>321010901</t>
  </si>
  <si>
    <t xml:space="preserve">MARTIN'S LANDING SALE         </t>
  </si>
  <si>
    <t xml:space="preserve">MINERICK LOGGING, INC.        </t>
  </si>
  <si>
    <t>321111001</t>
  </si>
  <si>
    <t xml:space="preserve">CRANBERRY LAKE HARDWOOD       </t>
  </si>
  <si>
    <t>320110901</t>
  </si>
  <si>
    <t xml:space="preserve">CAMP 10 MIX                   </t>
  </si>
  <si>
    <t>321071001</t>
  </si>
  <si>
    <t xml:space="preserve">BROKEN BINDING ASPEN          </t>
  </si>
  <si>
    <t xml:space="preserve">HOLLI FOREST PRODUCTS, INC.   </t>
  </si>
  <si>
    <t>321061001</t>
  </si>
  <si>
    <t xml:space="preserve">CAMP HOPE OAK-BIRCH           </t>
  </si>
  <si>
    <t>321031001</t>
  </si>
  <si>
    <t xml:space="preserve">CAMP BERGAMO                  </t>
  </si>
  <si>
    <t>321270801</t>
  </si>
  <si>
    <t xml:space="preserve">SWEENY SAND SALE              </t>
  </si>
  <si>
    <t xml:space="preserve">HEIDTMAN LOGGING, INC         </t>
  </si>
  <si>
    <t>320131001</t>
  </si>
  <si>
    <t xml:space="preserve">TIC ASPEN                     </t>
  </si>
  <si>
    <t xml:space="preserve">K &amp; K LOGGING                 </t>
  </si>
  <si>
    <t>320050901</t>
  </si>
  <si>
    <t xml:space="preserve">FERGIE HARDWOODS              </t>
  </si>
  <si>
    <t xml:space="preserve">RON GRAVES LOGGING            </t>
  </si>
  <si>
    <t>321020701</t>
  </si>
  <si>
    <t xml:space="preserve">SAND R. MAPLE SALE            </t>
  </si>
  <si>
    <t>ROY NELSON JR &amp; SON FOR. PROD.</t>
  </si>
  <si>
    <t>320171001</t>
  </si>
  <si>
    <t xml:space="preserve">STRETCHS CAMP                 </t>
  </si>
  <si>
    <t xml:space="preserve">RALPH BUGAY &amp; SON LOGGING     </t>
  </si>
  <si>
    <t>320081001</t>
  </si>
  <si>
    <t xml:space="preserve">LIARS LODGE HARDWOODS         </t>
  </si>
  <si>
    <t xml:space="preserve">SANVILLE LOGGING, INC.        </t>
  </si>
  <si>
    <t>320161001</t>
  </si>
  <si>
    <t xml:space="preserve">HAMILTON ASPEN                </t>
  </si>
  <si>
    <t>320091001</t>
  </si>
  <si>
    <t xml:space="preserve">ROSS CREEK HARDWOODS          </t>
  </si>
  <si>
    <t>323220601</t>
  </si>
  <si>
    <t xml:space="preserve">KAWBAWGAM SALE                </t>
  </si>
  <si>
    <t>320071001</t>
  </si>
  <si>
    <t xml:space="preserve">BRIDGE ONE CAMP               </t>
  </si>
  <si>
    <t>321260701</t>
  </si>
  <si>
    <t xml:space="preserve">DALTON SALE                   </t>
  </si>
  <si>
    <t>320031001</t>
  </si>
  <si>
    <t xml:space="preserve">CROOKED LAKE ASPEN            </t>
  </si>
  <si>
    <t xml:space="preserve">LAFLEUR FOREST PRODUCTS, LLC  </t>
  </si>
  <si>
    <t>320021001</t>
  </si>
  <si>
    <t xml:space="preserve">KENTUCKY GRADE MIX            </t>
  </si>
  <si>
    <t>321151001</t>
  </si>
  <si>
    <t>VOELKER PLAINS JACK PINE-ASPEN</t>
  </si>
  <si>
    <t>321051001</t>
  </si>
  <si>
    <t xml:space="preserve">CAMP HOPE ROAD ASPEN          </t>
  </si>
  <si>
    <t>321021001</t>
  </si>
  <si>
    <t xml:space="preserve">THOMAS LAKE HARDWOOD          </t>
  </si>
  <si>
    <t xml:space="preserve">J. CAREY LOGGING INC          </t>
  </si>
  <si>
    <t>320041001</t>
  </si>
  <si>
    <t xml:space="preserve">WHITEYS HILL                  </t>
  </si>
  <si>
    <t>321260901</t>
  </si>
  <si>
    <t xml:space="preserve">SAND RIVER BLADE SALE         </t>
  </si>
  <si>
    <t>323021001</t>
  </si>
  <si>
    <t xml:space="preserve">OUT NORTH SALE                </t>
  </si>
  <si>
    <t>320011001</t>
  </si>
  <si>
    <t xml:space="preserve">SUCKER CREEK MIX              </t>
  </si>
  <si>
    <t>321041101</t>
  </si>
  <si>
    <t xml:space="preserve">FLAT ROCK RD. MIX             </t>
  </si>
  <si>
    <t xml:space="preserve">DAVE JOHNSON LOGGING          </t>
  </si>
  <si>
    <t>320121001</t>
  </si>
  <si>
    <t xml:space="preserve">KAUPPILA ACCESS HARDWOODS     </t>
  </si>
  <si>
    <t xml:space="preserve">DIVERSIFIED FORESTRY          </t>
  </si>
  <si>
    <t>321061101</t>
  </si>
  <si>
    <t xml:space="preserve">FLAT ROCK BIRCH SALE          </t>
  </si>
  <si>
    <t>321101001</t>
  </si>
  <si>
    <t xml:space="preserve">BRYAN PINE SALE               </t>
  </si>
  <si>
    <t>320061001</t>
  </si>
  <si>
    <t xml:space="preserve">HIGH BANKS HARDWOOD           </t>
  </si>
  <si>
    <t xml:space="preserve">MOTTO LOGGING                 </t>
  </si>
  <si>
    <t>320011101</t>
  </si>
  <si>
    <t xml:space="preserve">KAMIKAZE PARTRIDGE            </t>
  </si>
  <si>
    <t>320051001</t>
  </si>
  <si>
    <t xml:space="preserve">BOB WILSON SPRUCE             </t>
  </si>
  <si>
    <t xml:space="preserve">GIGUERE LOGGING, INC          </t>
  </si>
  <si>
    <t>321081101</t>
  </si>
  <si>
    <t xml:space="preserve">FLAT TOP ROCK SALE            </t>
  </si>
  <si>
    <t>321111101</t>
  </si>
  <si>
    <t xml:space="preserve">PATCHY JACK SALE              </t>
  </si>
  <si>
    <t>321120901</t>
  </si>
  <si>
    <t xml:space="preserve">BLUEBERRY PINE SALE           </t>
  </si>
  <si>
    <t>321131001</t>
  </si>
  <si>
    <t xml:space="preserve">TRIPLE A WHITE SALE           </t>
  </si>
  <si>
    <t>321031101</t>
  </si>
  <si>
    <t xml:space="preserve">HEART LAKE SALE               </t>
  </si>
  <si>
    <t>321091101</t>
  </si>
  <si>
    <t xml:space="preserve">VOELKER RED PINE-SPRUCE       </t>
  </si>
  <si>
    <t>321011101</t>
  </si>
  <si>
    <t xml:space="preserve">CLOWRY-BURMA SPF              </t>
  </si>
  <si>
    <t>320051101</t>
  </si>
  <si>
    <t xml:space="preserve">KC MIX                        </t>
  </si>
  <si>
    <t>320021201</t>
  </si>
  <si>
    <t xml:space="preserve">LEISNER ASPEN                 </t>
  </si>
  <si>
    <t>320211101</t>
  </si>
  <si>
    <t xml:space="preserve">PIKE LAKE CAMPGROUND          </t>
  </si>
  <si>
    <t>320021101</t>
  </si>
  <si>
    <t xml:space="preserve">IRONCLAD SWAMP BUCK           </t>
  </si>
  <si>
    <t>321181101</t>
  </si>
  <si>
    <t xml:space="preserve">K.I.H. SALE                   </t>
  </si>
  <si>
    <t>GAZAN TIMBER CONTRACTING, INC.</t>
  </si>
  <si>
    <t>321021101</t>
  </si>
  <si>
    <t xml:space="preserve">ISLAND LAKE ROAD PINE         </t>
  </si>
  <si>
    <t>323031001</t>
  </si>
  <si>
    <t xml:space="preserve">VAN RIPER LAKES               </t>
  </si>
  <si>
    <t xml:space="preserve">PLUM CREEK MARKETING, INC.    </t>
  </si>
  <si>
    <t>320151101</t>
  </si>
  <si>
    <t xml:space="preserve">ASPEN PATCHES PLUS            </t>
  </si>
  <si>
    <t>321051101</t>
  </si>
  <si>
    <t xml:space="preserve">FLAT ROCK PINE ISLANDS        </t>
  </si>
  <si>
    <t>323041101</t>
  </si>
  <si>
    <t xml:space="preserve">DOUBLE CAMERA ASPEN           </t>
  </si>
  <si>
    <t>323051101</t>
  </si>
  <si>
    <t xml:space="preserve">HEMMINGS EXTENDED ASPEN       </t>
  </si>
  <si>
    <t>320131101</t>
  </si>
  <si>
    <t xml:space="preserve">SAARIS CAMP                   </t>
  </si>
  <si>
    <t>321101101</t>
  </si>
  <si>
    <t xml:space="preserve">HEMMINGS PINE-ASPEN           </t>
  </si>
  <si>
    <t>323031101</t>
  </si>
  <si>
    <t xml:space="preserve">BBR NORTH                     </t>
  </si>
  <si>
    <t>320111101</t>
  </si>
  <si>
    <t xml:space="preserve">WAYS ACCESS ASPEN/FIR         </t>
  </si>
  <si>
    <t>321071101</t>
  </si>
  <si>
    <t xml:space="preserve">FLAT ROCK CONGLOMERATE SALE   </t>
  </si>
  <si>
    <t>321121101</t>
  </si>
  <si>
    <t xml:space="preserve">CHARLIE CHAIN ASPEN           </t>
  </si>
  <si>
    <t>320121101</t>
  </si>
  <si>
    <t xml:space="preserve">TROOPER BLIND ASPEN           </t>
  </si>
  <si>
    <t>320041101</t>
  </si>
  <si>
    <t xml:space="preserve">SHAMROCK GATE ASPEN           </t>
  </si>
  <si>
    <t>320101101</t>
  </si>
  <si>
    <t xml:space="preserve">EAST LITTLE WEST              </t>
  </si>
  <si>
    <t>320061101</t>
  </si>
  <si>
    <t xml:space="preserve">SESQUICENTENNIAL ASPEN        </t>
  </si>
  <si>
    <t>320031201</t>
  </si>
  <si>
    <t xml:space="preserve">ESCANABA R. CAMPSITE ASPEN    </t>
  </si>
  <si>
    <t>320031101</t>
  </si>
  <si>
    <t xml:space="preserve">BLACKED OUT SPRUCE            </t>
  </si>
  <si>
    <t xml:space="preserve">BRIAN CHOLEWA LOGGING         </t>
  </si>
  <si>
    <t>320191101</t>
  </si>
  <si>
    <t xml:space="preserve">JOHNSON BASIN HARDWOODS       </t>
  </si>
  <si>
    <t>320141001</t>
  </si>
  <si>
    <t xml:space="preserve">DEADHORSE CREEK HARDWOODS     </t>
  </si>
  <si>
    <t xml:space="preserve">WILLIAMS SPECIALTY WOODS      </t>
  </si>
  <si>
    <t>320141101</t>
  </si>
  <si>
    <t xml:space="preserve">ROUGH RIDERS                  </t>
  </si>
  <si>
    <t>320091101</t>
  </si>
  <si>
    <t xml:space="preserve">EXCLUSION HARDWOODS           </t>
  </si>
  <si>
    <t>320081101</t>
  </si>
  <si>
    <t xml:space="preserve">W. 557 PINE BLOCKS            </t>
  </si>
  <si>
    <t>320161101</t>
  </si>
  <si>
    <t>PARKER SPUR BEAR BAIT HARDWOOD</t>
  </si>
  <si>
    <t>321201101</t>
  </si>
  <si>
    <t xml:space="preserve">SAND RIVER RUN SALE           </t>
  </si>
  <si>
    <t>320071201</t>
  </si>
  <si>
    <t xml:space="preserve">DADS PLACE ASPEN              </t>
  </si>
  <si>
    <t>321191101</t>
  </si>
  <si>
    <t xml:space="preserve">SAND RIVER SPLIT SALE         </t>
  </si>
  <si>
    <t>320181101</t>
  </si>
  <si>
    <t xml:space="preserve">CARLSHEND HARDWOODS           </t>
  </si>
  <si>
    <t>321141101</t>
  </si>
  <si>
    <t xml:space="preserve">CHARLIE LAKES VIEW            </t>
  </si>
  <si>
    <t>321131101</t>
  </si>
  <si>
    <t xml:space="preserve">CHARLIE ASPEN THICKETS        </t>
  </si>
  <si>
    <t>320061201</t>
  </si>
  <si>
    <t xml:space="preserve">ESCANABA RIVER RD #1          </t>
  </si>
  <si>
    <t>320201101</t>
  </si>
  <si>
    <t xml:space="preserve">CHAINING ASPEN                </t>
  </si>
  <si>
    <t>320051201</t>
  </si>
  <si>
    <t xml:space="preserve">ESCANABA RIVER RD #2          </t>
  </si>
  <si>
    <t>320221101</t>
  </si>
  <si>
    <t xml:space="preserve">VESSEL CAMP REVISED           </t>
  </si>
  <si>
    <t>320071101</t>
  </si>
  <si>
    <t xml:space="preserve">E. 557 PINE BLOCKS            </t>
  </si>
  <si>
    <t xml:space="preserve">                                  as of July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</si>
</sst>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3</v>
      </c>
      <c r="S11" t="s">
        <v>14</v>
      </c>
    </row>
    <row r="12" spans="4:19" ht="13.5" thickBot="1">
      <c r="D12" s="11" t="s">
        <v>27</v>
      </c>
      <c r="E12" s="33">
        <f>DCOUNT(DATABASE,11,S11:S12)</f>
        <v>83</v>
      </c>
      <c r="S12" t="s">
        <v>28</v>
      </c>
    </row>
    <row r="13" spans="4:5" ht="14.25" thickBot="1" thickTop="1">
      <c r="D13" s="16" t="s">
        <v>18</v>
      </c>
      <c r="E13" s="34">
        <f>SUM(E9:E12)</f>
        <v>88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5826.799999999999</v>
      </c>
    </row>
    <row r="18" spans="4:7" ht="12.75">
      <c r="D18" s="11" t="s">
        <v>37</v>
      </c>
      <c r="G18" s="20">
        <f>DSUM(DATABASE,5,U15:U16)</f>
        <v>78037.35999999999</v>
      </c>
    </row>
    <row r="19" spans="4:7" ht="12.75">
      <c r="D19" s="11" t="s">
        <v>34</v>
      </c>
      <c r="G19" s="17">
        <f>DSUM(DATABASE,6,V15:V16)</f>
        <v>3719514.1299999994</v>
      </c>
    </row>
    <row r="20" spans="4:7" ht="12.75">
      <c r="D20" s="11" t="s">
        <v>38</v>
      </c>
      <c r="G20" s="17">
        <f>DSUM(DATABASE,7,W15:W16)</f>
        <v>1198254.8800000006</v>
      </c>
    </row>
    <row r="21" spans="4:7" ht="12.75">
      <c r="D21" s="11" t="s">
        <v>35</v>
      </c>
      <c r="E21" s="21"/>
      <c r="F21" s="21"/>
      <c r="G21" s="17">
        <f>+G19-G20</f>
        <v>2521259.249999999</v>
      </c>
    </row>
    <row r="22" spans="4:7" ht="12.75">
      <c r="D22" s="11" t="s">
        <v>44</v>
      </c>
      <c r="E22" s="21"/>
      <c r="F22" s="21"/>
      <c r="G22" s="35">
        <f>+G20/G19</f>
        <v>0.32215360343314536</v>
      </c>
    </row>
    <row r="23" spans="4:7" ht="12.75">
      <c r="D23" s="11" t="s">
        <v>40</v>
      </c>
      <c r="E23" s="21"/>
      <c r="F23" s="21"/>
      <c r="G23" s="49">
        <v>41101</v>
      </c>
    </row>
    <row r="24" spans="4:7" ht="13.5" thickBot="1">
      <c r="D24" s="10" t="s">
        <v>43</v>
      </c>
      <c r="E24" s="5"/>
      <c r="F24" s="5"/>
      <c r="G24" s="50">
        <f>DAVERAGE(DATABASE,13,X15:X16)/365</f>
        <v>4.007845579078455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60.6</v>
      </c>
      <c r="F31" s="1">
        <v>889.4</v>
      </c>
      <c r="G31" s="27">
        <v>34742.88</v>
      </c>
      <c r="H31" s="27">
        <v>3474.29</v>
      </c>
      <c r="I31" s="37">
        <v>39988</v>
      </c>
      <c r="J31" s="37">
        <v>40694</v>
      </c>
      <c r="K31" s="37">
        <v>40694</v>
      </c>
      <c r="L31" s="24">
        <v>-407</v>
      </c>
      <c r="M31" s="24" t="s">
        <v>53</v>
      </c>
      <c r="N31" s="38">
        <v>706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184</v>
      </c>
      <c r="F32" s="1">
        <v>2571.2</v>
      </c>
      <c r="G32" s="27">
        <v>51369.4</v>
      </c>
      <c r="H32" s="27">
        <v>42263.95</v>
      </c>
      <c r="I32" s="37">
        <v>39407</v>
      </c>
      <c r="J32" s="37">
        <v>40694</v>
      </c>
      <c r="K32" s="37">
        <v>41060</v>
      </c>
      <c r="L32" s="24">
        <v>-41</v>
      </c>
      <c r="M32" s="24" t="s">
        <v>57</v>
      </c>
      <c r="N32" s="38">
        <v>1653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48.8</v>
      </c>
      <c r="F33" s="1">
        <v>437.6</v>
      </c>
      <c r="G33" s="27">
        <v>14249.97</v>
      </c>
      <c r="H33" s="27">
        <v>14249.97</v>
      </c>
      <c r="I33" s="37">
        <v>39883</v>
      </c>
      <c r="J33" s="37">
        <v>40694</v>
      </c>
      <c r="K33" s="37">
        <v>41151</v>
      </c>
      <c r="L33" s="24">
        <v>50</v>
      </c>
      <c r="M33" s="24" t="s">
        <v>60</v>
      </c>
      <c r="N33" s="38">
        <v>1268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36</v>
      </c>
      <c r="F34" s="1">
        <v>140</v>
      </c>
      <c r="G34" s="27">
        <v>9128.79</v>
      </c>
      <c r="H34" s="27">
        <v>9128.79</v>
      </c>
      <c r="I34" s="37">
        <v>39281</v>
      </c>
      <c r="J34" s="37">
        <v>40329</v>
      </c>
      <c r="K34" s="37">
        <v>41152</v>
      </c>
      <c r="L34" s="24">
        <v>51</v>
      </c>
      <c r="M34" s="24" t="s">
        <v>63</v>
      </c>
      <c r="N34" s="38">
        <v>1871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12</v>
      </c>
      <c r="F35" s="1">
        <v>59.6</v>
      </c>
      <c r="G35" s="27">
        <v>1983.39</v>
      </c>
      <c r="H35" s="27">
        <v>1983.39</v>
      </c>
      <c r="I35" s="37">
        <v>39898</v>
      </c>
      <c r="J35" s="37">
        <v>40693</v>
      </c>
      <c r="K35" s="37">
        <v>41152</v>
      </c>
      <c r="L35" s="24">
        <v>51</v>
      </c>
      <c r="M35" s="24" t="s">
        <v>63</v>
      </c>
      <c r="N35" s="38">
        <v>1254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70</v>
      </c>
      <c r="F36" s="1">
        <v>1517.6</v>
      </c>
      <c r="G36" s="27">
        <v>47941.59</v>
      </c>
      <c r="H36" s="27">
        <v>4794.16</v>
      </c>
      <c r="I36" s="37">
        <v>39904</v>
      </c>
      <c r="J36" s="37">
        <v>41243</v>
      </c>
      <c r="K36" s="37">
        <v>41243</v>
      </c>
      <c r="L36" s="24">
        <v>142</v>
      </c>
      <c r="M36" s="24" t="s">
        <v>53</v>
      </c>
      <c r="N36" s="38">
        <v>1339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80.7</v>
      </c>
      <c r="F37" s="1">
        <v>926.7</v>
      </c>
      <c r="G37" s="27">
        <v>33968.58</v>
      </c>
      <c r="H37" s="27">
        <v>33968.58</v>
      </c>
      <c r="I37" s="37">
        <v>39757</v>
      </c>
      <c r="J37" s="37">
        <v>40877</v>
      </c>
      <c r="K37" s="37">
        <v>41243</v>
      </c>
      <c r="L37" s="24">
        <v>142</v>
      </c>
      <c r="M37" s="24" t="s">
        <v>70</v>
      </c>
      <c r="N37" s="38">
        <v>1486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14</v>
      </c>
      <c r="F38" s="1">
        <v>213.4</v>
      </c>
      <c r="G38" s="27">
        <v>5659.85</v>
      </c>
      <c r="H38" s="27">
        <v>5659.85</v>
      </c>
      <c r="I38" s="37">
        <v>40038</v>
      </c>
      <c r="J38" s="37">
        <v>41243</v>
      </c>
      <c r="K38" s="37">
        <v>41243</v>
      </c>
      <c r="L38" s="24">
        <v>142</v>
      </c>
      <c r="M38" s="24" t="s">
        <v>70</v>
      </c>
      <c r="N38" s="38">
        <v>1205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29.6</v>
      </c>
      <c r="F39" s="1">
        <v>510.7</v>
      </c>
      <c r="G39" s="27">
        <v>16611.63</v>
      </c>
      <c r="H39" s="27">
        <v>16611.63</v>
      </c>
      <c r="I39" s="37">
        <v>40205</v>
      </c>
      <c r="J39" s="37">
        <v>41243</v>
      </c>
      <c r="K39" s="37">
        <v>41243</v>
      </c>
      <c r="L39" s="24">
        <v>142</v>
      </c>
      <c r="M39" s="24" t="s">
        <v>75</v>
      </c>
      <c r="N39" s="38">
        <v>1038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47</v>
      </c>
      <c r="F40" s="1">
        <v>381.2</v>
      </c>
      <c r="G40" s="27">
        <v>12597.93</v>
      </c>
      <c r="H40" s="27">
        <v>1259.79</v>
      </c>
      <c r="I40" s="37">
        <v>40301</v>
      </c>
      <c r="J40" s="37">
        <v>41243</v>
      </c>
      <c r="K40" s="37">
        <v>41243</v>
      </c>
      <c r="L40" s="24">
        <v>142</v>
      </c>
      <c r="M40" s="24" t="s">
        <v>75</v>
      </c>
      <c r="N40" s="38">
        <v>942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107</v>
      </c>
      <c r="F41" s="1">
        <v>2352</v>
      </c>
      <c r="G41" s="27">
        <v>91733.75</v>
      </c>
      <c r="H41" s="27">
        <v>9173.38</v>
      </c>
      <c r="I41" s="37">
        <v>40294</v>
      </c>
      <c r="J41" s="37">
        <v>41243</v>
      </c>
      <c r="K41" s="37">
        <v>41243</v>
      </c>
      <c r="L41" s="64">
        <v>142</v>
      </c>
      <c r="M41" s="65" t="s">
        <v>75</v>
      </c>
      <c r="N41" s="2">
        <v>949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90</v>
      </c>
      <c r="F42" s="1">
        <v>1171</v>
      </c>
      <c r="G42" s="27">
        <v>37977.27</v>
      </c>
      <c r="H42" s="27">
        <v>37977.27</v>
      </c>
      <c r="I42" s="37">
        <v>40394</v>
      </c>
      <c r="J42" s="37">
        <v>41243</v>
      </c>
      <c r="K42" s="37">
        <v>41243</v>
      </c>
      <c r="L42" s="24">
        <v>142</v>
      </c>
      <c r="M42" s="24" t="s">
        <v>82</v>
      </c>
      <c r="N42" s="38">
        <v>849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88</v>
      </c>
      <c r="F43" s="1">
        <v>1528.6</v>
      </c>
      <c r="G43" s="27">
        <v>69097.93</v>
      </c>
      <c r="H43" s="27">
        <v>69097.93</v>
      </c>
      <c r="I43" s="37">
        <v>40464</v>
      </c>
      <c r="J43" s="37">
        <v>41243</v>
      </c>
      <c r="K43" s="37">
        <v>41243</v>
      </c>
      <c r="L43" s="24">
        <v>142</v>
      </c>
      <c r="M43" s="24" t="s">
        <v>75</v>
      </c>
      <c r="N43" s="38">
        <v>779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37.1</v>
      </c>
      <c r="F44" s="1">
        <v>596.8</v>
      </c>
      <c r="G44" s="27">
        <v>25042.33</v>
      </c>
      <c r="H44" s="27">
        <v>2504.23</v>
      </c>
      <c r="I44" s="37">
        <v>40394</v>
      </c>
      <c r="J44" s="37">
        <v>41243</v>
      </c>
      <c r="K44" s="37">
        <v>41243</v>
      </c>
      <c r="L44" s="24">
        <v>142</v>
      </c>
      <c r="M44" s="24" t="s">
        <v>82</v>
      </c>
      <c r="N44" s="38">
        <v>849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92</v>
      </c>
      <c r="F45" s="1">
        <v>1958.96</v>
      </c>
      <c r="G45" s="27">
        <v>48645.96</v>
      </c>
      <c r="H45" s="27">
        <v>48645.96</v>
      </c>
      <c r="I45" s="37">
        <v>39468</v>
      </c>
      <c r="J45" s="37">
        <v>41243</v>
      </c>
      <c r="K45" s="37">
        <v>41243</v>
      </c>
      <c r="L45" s="24">
        <v>142</v>
      </c>
      <c r="M45" s="24" t="s">
        <v>89</v>
      </c>
      <c r="N45" s="38">
        <v>1775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75</v>
      </c>
      <c r="F46" s="1">
        <v>736</v>
      </c>
      <c r="G46" s="27">
        <v>31182</v>
      </c>
      <c r="H46" s="27">
        <v>31182</v>
      </c>
      <c r="I46" s="37">
        <v>40485</v>
      </c>
      <c r="J46" s="37">
        <v>41424</v>
      </c>
      <c r="K46" s="37">
        <v>41424</v>
      </c>
      <c r="L46" s="24">
        <v>323</v>
      </c>
      <c r="M46" s="24" t="s">
        <v>92</v>
      </c>
      <c r="N46" s="38">
        <v>939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100</v>
      </c>
      <c r="F47" s="1">
        <v>492.5</v>
      </c>
      <c r="G47" s="27">
        <v>27160.5</v>
      </c>
      <c r="H47" s="27">
        <v>8148.15</v>
      </c>
      <c r="I47" s="37">
        <v>40305</v>
      </c>
      <c r="J47" s="37">
        <v>41425</v>
      </c>
      <c r="K47" s="37">
        <v>41425</v>
      </c>
      <c r="L47" s="24">
        <v>324</v>
      </c>
      <c r="M47" s="24" t="s">
        <v>95</v>
      </c>
      <c r="N47" s="38">
        <v>1120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132.4</v>
      </c>
      <c r="F48" s="1">
        <v>1944</v>
      </c>
      <c r="G48" s="27">
        <v>81038.12</v>
      </c>
      <c r="H48" s="27">
        <v>81038.12</v>
      </c>
      <c r="I48" s="37">
        <v>39568</v>
      </c>
      <c r="J48" s="37">
        <v>40694</v>
      </c>
      <c r="K48" s="37">
        <v>41425</v>
      </c>
      <c r="L48" s="24">
        <v>324</v>
      </c>
      <c r="M48" s="24" t="s">
        <v>98</v>
      </c>
      <c r="N48" s="38">
        <v>1857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33</v>
      </c>
      <c r="F49" s="1">
        <v>293</v>
      </c>
      <c r="G49" s="27">
        <v>10491.23</v>
      </c>
      <c r="H49" s="27">
        <v>1049.12</v>
      </c>
      <c r="I49" s="37">
        <v>40735</v>
      </c>
      <c r="J49" s="37">
        <v>41425</v>
      </c>
      <c r="K49" s="37">
        <v>41425</v>
      </c>
      <c r="L49" s="24">
        <v>324</v>
      </c>
      <c r="M49" s="24" t="s">
        <v>101</v>
      </c>
      <c r="N49" s="38">
        <v>690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64</v>
      </c>
      <c r="F50" s="1">
        <v>405.4</v>
      </c>
      <c r="G50" s="27">
        <v>22273.2</v>
      </c>
      <c r="H50" s="27">
        <v>2227.32</v>
      </c>
      <c r="I50" s="37">
        <v>40501</v>
      </c>
      <c r="J50" s="37">
        <v>41425</v>
      </c>
      <c r="K50" s="37">
        <v>41425</v>
      </c>
      <c r="L50" s="24">
        <v>324</v>
      </c>
      <c r="M50" s="24" t="s">
        <v>104</v>
      </c>
      <c r="N50" s="38">
        <v>924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117</v>
      </c>
      <c r="F51" s="1">
        <v>2135</v>
      </c>
      <c r="G51" s="27">
        <v>102505.5</v>
      </c>
      <c r="H51" s="27">
        <v>10250.55</v>
      </c>
      <c r="I51" s="37">
        <v>40361</v>
      </c>
      <c r="J51" s="37">
        <v>41425</v>
      </c>
      <c r="K51" s="37">
        <v>41425</v>
      </c>
      <c r="L51" s="24">
        <v>324</v>
      </c>
      <c r="M51" s="24" t="s">
        <v>75</v>
      </c>
      <c r="N51" s="38">
        <v>1064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116</v>
      </c>
      <c r="F52" s="1">
        <v>855.6</v>
      </c>
      <c r="G52" s="27">
        <v>40004.44</v>
      </c>
      <c r="H52" s="27">
        <v>4004.44</v>
      </c>
      <c r="I52" s="37">
        <v>40497</v>
      </c>
      <c r="J52" s="37">
        <v>41425</v>
      </c>
      <c r="K52" s="37">
        <v>41425</v>
      </c>
      <c r="L52" s="24">
        <v>324</v>
      </c>
      <c r="M52" s="24" t="s">
        <v>75</v>
      </c>
      <c r="N52" s="38">
        <v>928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103.1</v>
      </c>
      <c r="F53" s="1">
        <v>1370.8</v>
      </c>
      <c r="G53" s="27">
        <v>50464.25</v>
      </c>
      <c r="H53" s="27">
        <v>14129.99</v>
      </c>
      <c r="I53" s="37">
        <v>39346</v>
      </c>
      <c r="J53" s="37">
        <v>40329</v>
      </c>
      <c r="K53" s="37">
        <v>41425</v>
      </c>
      <c r="L53" s="24">
        <v>324</v>
      </c>
      <c r="M53" s="24" t="s">
        <v>104</v>
      </c>
      <c r="N53" s="38">
        <v>2079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43</v>
      </c>
      <c r="F54" s="1">
        <v>814</v>
      </c>
      <c r="G54" s="27">
        <v>42063.06</v>
      </c>
      <c r="H54" s="27">
        <v>4206.31</v>
      </c>
      <c r="I54" s="37">
        <v>40724</v>
      </c>
      <c r="J54" s="37">
        <v>41425</v>
      </c>
      <c r="K54" s="37">
        <v>41425</v>
      </c>
      <c r="L54" s="24">
        <v>324</v>
      </c>
      <c r="M54" s="24" t="s">
        <v>98</v>
      </c>
      <c r="N54" s="38">
        <v>701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55</v>
      </c>
      <c r="D55" s="2" t="s">
        <v>114</v>
      </c>
      <c r="E55" s="1">
        <v>23.1</v>
      </c>
      <c r="F55" s="1">
        <v>258.6</v>
      </c>
      <c r="G55" s="27">
        <v>8954</v>
      </c>
      <c r="H55" s="27">
        <v>8954</v>
      </c>
      <c r="I55" s="37">
        <v>39393</v>
      </c>
      <c r="J55" s="37">
        <v>40329</v>
      </c>
      <c r="K55" s="37">
        <v>41425</v>
      </c>
      <c r="L55" s="24">
        <v>324</v>
      </c>
      <c r="M55" s="24" t="s">
        <v>57</v>
      </c>
      <c r="N55" s="38">
        <v>2032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29</v>
      </c>
      <c r="F56" s="1">
        <v>523</v>
      </c>
      <c r="G56" s="27">
        <v>21676</v>
      </c>
      <c r="H56" s="27">
        <v>2167.6</v>
      </c>
      <c r="I56" s="37">
        <v>4058</v>
      </c>
      <c r="J56" s="37">
        <v>4900</v>
      </c>
      <c r="K56" s="37">
        <v>41425</v>
      </c>
      <c r="L56" s="24">
        <v>324</v>
      </c>
      <c r="M56" s="24" t="s">
        <v>117</v>
      </c>
      <c r="N56" s="38">
        <v>37367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18</v>
      </c>
      <c r="F57" s="1">
        <v>168</v>
      </c>
      <c r="G57" s="27">
        <v>7112.75</v>
      </c>
      <c r="H57" s="27">
        <v>711.28</v>
      </c>
      <c r="I57" s="37">
        <v>40485</v>
      </c>
      <c r="J57" s="37">
        <v>41425</v>
      </c>
      <c r="K57" s="37">
        <v>41425</v>
      </c>
      <c r="L57" s="24">
        <v>324</v>
      </c>
      <c r="M57" s="24" t="s">
        <v>92</v>
      </c>
      <c r="N57" s="38">
        <v>940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53</v>
      </c>
      <c r="F58" s="1">
        <v>276</v>
      </c>
      <c r="G58" s="27">
        <v>10094.6</v>
      </c>
      <c r="H58" s="27">
        <v>1009.46</v>
      </c>
      <c r="I58" s="37">
        <v>40583</v>
      </c>
      <c r="J58" s="37">
        <v>41425</v>
      </c>
      <c r="K58" s="37">
        <v>41425</v>
      </c>
      <c r="L58" s="24">
        <v>324</v>
      </c>
      <c r="M58" s="24" t="s">
        <v>117</v>
      </c>
      <c r="N58" s="38">
        <v>842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40</v>
      </c>
      <c r="F59" s="1">
        <v>705</v>
      </c>
      <c r="G59" s="27">
        <v>29117.2</v>
      </c>
      <c r="H59" s="27">
        <v>29117.2</v>
      </c>
      <c r="I59" s="37">
        <v>40496</v>
      </c>
      <c r="J59" s="37">
        <v>41425</v>
      </c>
      <c r="K59" s="37">
        <v>41425</v>
      </c>
      <c r="L59" s="24">
        <v>324</v>
      </c>
      <c r="M59" s="24" t="s">
        <v>75</v>
      </c>
      <c r="N59" s="38">
        <v>929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123</v>
      </c>
      <c r="F60" s="1">
        <v>1130.8</v>
      </c>
      <c r="G60" s="27">
        <v>26653.2</v>
      </c>
      <c r="H60" s="27">
        <v>2665.32</v>
      </c>
      <c r="I60" s="37">
        <v>40675</v>
      </c>
      <c r="J60" s="37">
        <v>41425</v>
      </c>
      <c r="K60" s="37">
        <v>41425</v>
      </c>
      <c r="L60" s="24">
        <v>324</v>
      </c>
      <c r="M60" s="24" t="s">
        <v>126</v>
      </c>
      <c r="N60" s="38">
        <v>750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83</v>
      </c>
      <c r="F61" s="1">
        <v>284.8</v>
      </c>
      <c r="G61" s="27">
        <v>32494.2</v>
      </c>
      <c r="H61" s="27">
        <v>3249.42</v>
      </c>
      <c r="I61" s="37">
        <v>40393</v>
      </c>
      <c r="J61" s="37">
        <v>41425</v>
      </c>
      <c r="K61" s="37">
        <v>41425</v>
      </c>
      <c r="L61" s="24">
        <v>324</v>
      </c>
      <c r="M61" s="24" t="s">
        <v>95</v>
      </c>
      <c r="N61" s="38">
        <v>1032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175.8</v>
      </c>
      <c r="F62" s="1">
        <v>3876.4</v>
      </c>
      <c r="G62" s="27">
        <v>146164.92</v>
      </c>
      <c r="H62" s="27">
        <v>146164.92</v>
      </c>
      <c r="I62" s="37">
        <v>40294</v>
      </c>
      <c r="J62" s="37">
        <v>41425</v>
      </c>
      <c r="K62" s="37">
        <v>41425</v>
      </c>
      <c r="L62" s="24">
        <v>324</v>
      </c>
      <c r="M62" s="24" t="s">
        <v>89</v>
      </c>
      <c r="N62" s="38">
        <v>1131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56</v>
      </c>
      <c r="F63" s="1">
        <v>823</v>
      </c>
      <c r="G63" s="27">
        <v>32245.82</v>
      </c>
      <c r="H63" s="27">
        <v>3224.58</v>
      </c>
      <c r="I63" s="37">
        <v>40673</v>
      </c>
      <c r="J63" s="37">
        <v>41425</v>
      </c>
      <c r="K63" s="37">
        <v>41425</v>
      </c>
      <c r="L63" s="24">
        <v>324</v>
      </c>
      <c r="M63" s="24" t="s">
        <v>82</v>
      </c>
      <c r="N63" s="38">
        <v>752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57</v>
      </c>
      <c r="F64" s="1">
        <v>808</v>
      </c>
      <c r="G64" s="27">
        <v>32479.15</v>
      </c>
      <c r="H64" s="27">
        <v>3247.92</v>
      </c>
      <c r="I64" s="37">
        <v>40812</v>
      </c>
      <c r="J64" s="37">
        <v>40877</v>
      </c>
      <c r="K64" s="37">
        <v>41578</v>
      </c>
      <c r="L64" s="24">
        <v>477</v>
      </c>
      <c r="M64" s="24" t="s">
        <v>98</v>
      </c>
      <c r="N64" s="38">
        <v>766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26</v>
      </c>
      <c r="F65" s="1">
        <v>362</v>
      </c>
      <c r="G65" s="27">
        <v>16043.5</v>
      </c>
      <c r="H65" s="27">
        <v>1604.35</v>
      </c>
      <c r="I65" s="37">
        <v>40681</v>
      </c>
      <c r="J65" s="37">
        <v>41608</v>
      </c>
      <c r="K65" s="37">
        <v>41608</v>
      </c>
      <c r="L65" s="24">
        <v>507</v>
      </c>
      <c r="M65" s="24" t="s">
        <v>137</v>
      </c>
      <c r="N65" s="38">
        <v>927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27</v>
      </c>
      <c r="F66" s="1">
        <v>233.2</v>
      </c>
      <c r="G66" s="27">
        <v>7497.45</v>
      </c>
      <c r="H66" s="27">
        <v>749.75</v>
      </c>
      <c r="I66" s="37">
        <v>40368</v>
      </c>
      <c r="J66" s="37">
        <v>41608</v>
      </c>
      <c r="K66" s="37">
        <v>41608</v>
      </c>
      <c r="L66" s="24">
        <v>507</v>
      </c>
      <c r="M66" s="24" t="s">
        <v>140</v>
      </c>
      <c r="N66" s="38">
        <v>1240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47.1</v>
      </c>
      <c r="F67" s="1">
        <v>931.6</v>
      </c>
      <c r="G67" s="27">
        <v>47148.54</v>
      </c>
      <c r="H67" s="27">
        <v>4714.85</v>
      </c>
      <c r="I67" s="37">
        <v>40869</v>
      </c>
      <c r="J67" s="37">
        <v>41608</v>
      </c>
      <c r="K67" s="37">
        <v>41608</v>
      </c>
      <c r="L67" s="24">
        <v>507</v>
      </c>
      <c r="M67" s="24" t="s">
        <v>75</v>
      </c>
      <c r="N67" s="38">
        <v>739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135</v>
      </c>
      <c r="F68" s="1">
        <v>2313</v>
      </c>
      <c r="G68" s="27">
        <v>164145.45</v>
      </c>
      <c r="H68" s="27">
        <v>82072.73</v>
      </c>
      <c r="I68" s="37">
        <v>40648</v>
      </c>
      <c r="J68" s="37">
        <v>41608</v>
      </c>
      <c r="K68" s="37">
        <v>41608</v>
      </c>
      <c r="L68" s="24">
        <v>507</v>
      </c>
      <c r="M68" s="24" t="s">
        <v>75</v>
      </c>
      <c r="N68" s="38">
        <v>960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17</v>
      </c>
      <c r="F69" s="1">
        <v>166</v>
      </c>
      <c r="G69" s="27">
        <v>5798.45</v>
      </c>
      <c r="H69" s="27">
        <v>579.85</v>
      </c>
      <c r="I69" s="37">
        <v>40743</v>
      </c>
      <c r="J69" s="37">
        <v>41608</v>
      </c>
      <c r="K69" s="37">
        <v>41608</v>
      </c>
      <c r="L69" s="24">
        <v>507</v>
      </c>
      <c r="M69" s="24" t="s">
        <v>147</v>
      </c>
      <c r="N69" s="38">
        <v>865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76</v>
      </c>
      <c r="F70" s="1">
        <v>1026</v>
      </c>
      <c r="G70" s="27">
        <v>67253.6</v>
      </c>
      <c r="H70" s="27">
        <v>6725.36</v>
      </c>
      <c r="I70" s="37">
        <v>40799</v>
      </c>
      <c r="J70" s="37">
        <v>41608</v>
      </c>
      <c r="K70" s="37">
        <v>41608</v>
      </c>
      <c r="L70" s="24">
        <v>507</v>
      </c>
      <c r="M70" s="24" t="s">
        <v>117</v>
      </c>
      <c r="N70" s="38">
        <v>809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55</v>
      </c>
      <c r="F71" s="1">
        <v>993</v>
      </c>
      <c r="G71" s="27">
        <v>58645.84</v>
      </c>
      <c r="H71" s="27">
        <v>5864.58</v>
      </c>
      <c r="I71" s="37">
        <v>40732</v>
      </c>
      <c r="J71" s="37">
        <v>41608</v>
      </c>
      <c r="K71" s="37">
        <v>41608</v>
      </c>
      <c r="L71" s="24">
        <v>507</v>
      </c>
      <c r="M71" s="24" t="s">
        <v>152</v>
      </c>
      <c r="N71" s="38">
        <v>876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33</v>
      </c>
      <c r="F72" s="1">
        <v>590</v>
      </c>
      <c r="G72" s="27">
        <v>26872.29</v>
      </c>
      <c r="H72" s="27">
        <v>2687.23</v>
      </c>
      <c r="I72" s="37">
        <v>40945</v>
      </c>
      <c r="J72" s="37">
        <v>41608</v>
      </c>
      <c r="K72" s="37">
        <v>41608</v>
      </c>
      <c r="L72" s="24">
        <v>507</v>
      </c>
      <c r="M72" s="24" t="s">
        <v>57</v>
      </c>
      <c r="N72" s="38">
        <v>663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38.5</v>
      </c>
      <c r="F73" s="1">
        <v>365</v>
      </c>
      <c r="G73" s="27">
        <v>14825.9</v>
      </c>
      <c r="H73" s="27">
        <v>1482.59</v>
      </c>
      <c r="I73" s="37">
        <v>40709</v>
      </c>
      <c r="J73" s="37">
        <v>41591</v>
      </c>
      <c r="K73" s="37">
        <v>41608</v>
      </c>
      <c r="L73" s="24">
        <v>507</v>
      </c>
      <c r="M73" s="24" t="s">
        <v>117</v>
      </c>
      <c r="N73" s="38">
        <v>899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51.5</v>
      </c>
      <c r="F74" s="1">
        <v>862</v>
      </c>
      <c r="G74" s="27">
        <v>50655.76</v>
      </c>
      <c r="H74" s="27">
        <v>5065.58</v>
      </c>
      <c r="I74" s="37">
        <v>40869</v>
      </c>
      <c r="J74" s="37">
        <v>41608</v>
      </c>
      <c r="K74" s="37">
        <v>41608</v>
      </c>
      <c r="L74" s="24">
        <v>507</v>
      </c>
      <c r="M74" s="24" t="s">
        <v>75</v>
      </c>
      <c r="N74" s="38">
        <v>739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137</v>
      </c>
      <c r="F75" s="1">
        <v>1841</v>
      </c>
      <c r="G75" s="27">
        <v>74073.14</v>
      </c>
      <c r="H75" s="27">
        <v>7407.31</v>
      </c>
      <c r="I75" s="37">
        <v>40581</v>
      </c>
      <c r="J75" s="37">
        <v>41608</v>
      </c>
      <c r="K75" s="37">
        <v>41608</v>
      </c>
      <c r="L75" s="24">
        <v>507</v>
      </c>
      <c r="M75" s="24" t="s">
        <v>82</v>
      </c>
      <c r="N75" s="38">
        <v>1027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109</v>
      </c>
      <c r="F76" s="1">
        <v>1969</v>
      </c>
      <c r="G76" s="27">
        <v>78776.64</v>
      </c>
      <c r="H76" s="27">
        <v>7877.66</v>
      </c>
      <c r="I76" s="37">
        <v>40891</v>
      </c>
      <c r="J76" s="37">
        <v>41789</v>
      </c>
      <c r="K76" s="37">
        <v>41789</v>
      </c>
      <c r="L76" s="24">
        <v>688</v>
      </c>
      <c r="M76" s="24" t="s">
        <v>82</v>
      </c>
      <c r="N76" s="38">
        <v>898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76.5</v>
      </c>
      <c r="F77" s="1">
        <v>900.4</v>
      </c>
      <c r="G77" s="27">
        <v>48938.71</v>
      </c>
      <c r="H77" s="27">
        <v>4893.87</v>
      </c>
      <c r="I77" s="37">
        <v>40891</v>
      </c>
      <c r="J77" s="37">
        <v>41790</v>
      </c>
      <c r="K77" s="37">
        <v>41790</v>
      </c>
      <c r="L77" s="24">
        <v>689</v>
      </c>
      <c r="M77" s="24" t="s">
        <v>82</v>
      </c>
      <c r="N77" s="38">
        <v>899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66</v>
      </c>
      <c r="F78" s="1">
        <v>1269</v>
      </c>
      <c r="G78" s="27">
        <v>56649.97</v>
      </c>
      <c r="H78" s="27">
        <v>5665</v>
      </c>
      <c r="I78" s="37">
        <v>40987</v>
      </c>
      <c r="J78" s="37">
        <v>41790</v>
      </c>
      <c r="K78" s="37">
        <v>41790</v>
      </c>
      <c r="L78" s="24">
        <v>689</v>
      </c>
      <c r="M78" s="24" t="s">
        <v>75</v>
      </c>
      <c r="N78" s="38">
        <v>803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76</v>
      </c>
      <c r="F79" s="1">
        <v>631.4</v>
      </c>
      <c r="G79" s="27">
        <v>72976.3</v>
      </c>
      <c r="H79" s="27">
        <v>7297.63</v>
      </c>
      <c r="I79" s="37">
        <v>40820</v>
      </c>
      <c r="J79" s="37">
        <v>41790</v>
      </c>
      <c r="K79" s="37">
        <v>41790</v>
      </c>
      <c r="L79" s="24">
        <v>689</v>
      </c>
      <c r="M79" s="24" t="s">
        <v>117</v>
      </c>
      <c r="N79" s="38">
        <v>970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86</v>
      </c>
      <c r="F80" s="1">
        <v>1348.4</v>
      </c>
      <c r="G80" s="27">
        <v>68312.28</v>
      </c>
      <c r="H80" s="27">
        <v>6831.23</v>
      </c>
      <c r="I80" s="37">
        <v>41071</v>
      </c>
      <c r="J80" s="37">
        <v>41790</v>
      </c>
      <c r="K80" s="37">
        <v>41790</v>
      </c>
      <c r="L80" s="24">
        <v>689</v>
      </c>
      <c r="M80" s="24" t="s">
        <v>57</v>
      </c>
      <c r="N80" s="38">
        <v>719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9</v>
      </c>
      <c r="F81" s="1">
        <v>95</v>
      </c>
      <c r="G81" s="27">
        <v>4527.25</v>
      </c>
      <c r="H81" s="27">
        <v>470.73</v>
      </c>
      <c r="I81" s="37">
        <v>41080</v>
      </c>
      <c r="J81" s="37">
        <v>41790</v>
      </c>
      <c r="K81" s="37">
        <v>41790</v>
      </c>
      <c r="L81" s="24">
        <v>689</v>
      </c>
      <c r="M81" s="24" t="s">
        <v>117</v>
      </c>
      <c r="N81" s="38">
        <v>710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66</v>
      </c>
      <c r="F82" s="1">
        <v>1840</v>
      </c>
      <c r="G82" s="27">
        <v>111702.94</v>
      </c>
      <c r="H82" s="27">
        <v>111702.94</v>
      </c>
      <c r="I82" s="37">
        <v>40799</v>
      </c>
      <c r="J82" s="37">
        <v>41790</v>
      </c>
      <c r="K82" s="37">
        <v>41790</v>
      </c>
      <c r="L82" s="24">
        <v>689</v>
      </c>
      <c r="M82" s="24" t="s">
        <v>57</v>
      </c>
      <c r="N82" s="38">
        <v>991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35</v>
      </c>
      <c r="F83" s="1">
        <v>383.4</v>
      </c>
      <c r="G83" s="27">
        <v>12935.92</v>
      </c>
      <c r="H83" s="27">
        <v>1293.59</v>
      </c>
      <c r="I83" s="37">
        <v>40987</v>
      </c>
      <c r="J83" s="37">
        <v>41790</v>
      </c>
      <c r="K83" s="37">
        <v>41790</v>
      </c>
      <c r="L83" s="24">
        <v>689</v>
      </c>
      <c r="M83" s="24" t="s">
        <v>177</v>
      </c>
      <c r="N83" s="38">
        <v>803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34</v>
      </c>
      <c r="F84" s="1">
        <v>724</v>
      </c>
      <c r="G84" s="27">
        <v>42229.09</v>
      </c>
      <c r="H84" s="27">
        <v>4222.91</v>
      </c>
      <c r="I84" s="37">
        <v>41009</v>
      </c>
      <c r="J84" s="37">
        <v>41790</v>
      </c>
      <c r="K84" s="37">
        <v>41790</v>
      </c>
      <c r="L84" s="24">
        <v>689</v>
      </c>
      <c r="M84" s="24" t="s">
        <v>75</v>
      </c>
      <c r="N84" s="38">
        <v>781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20</v>
      </c>
      <c r="F85" s="1">
        <v>322.4</v>
      </c>
      <c r="G85" s="27">
        <v>10509.1</v>
      </c>
      <c r="H85" s="27">
        <v>1050.91</v>
      </c>
      <c r="I85" s="37">
        <v>41053</v>
      </c>
      <c r="J85" s="37">
        <v>41790</v>
      </c>
      <c r="K85" s="37">
        <v>41790</v>
      </c>
      <c r="L85" s="24">
        <v>689</v>
      </c>
      <c r="M85" s="24" t="s">
        <v>182</v>
      </c>
      <c r="N85" s="38">
        <v>737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37</v>
      </c>
      <c r="F86" s="1">
        <v>660.6</v>
      </c>
      <c r="G86" s="27">
        <v>28919.1</v>
      </c>
      <c r="H86" s="27">
        <v>8675.72</v>
      </c>
      <c r="I86" s="37">
        <v>40562</v>
      </c>
      <c r="J86" s="37">
        <v>41790</v>
      </c>
      <c r="K86" s="37">
        <v>41790</v>
      </c>
      <c r="L86" s="24">
        <v>689</v>
      </c>
      <c r="M86" s="24" t="s">
        <v>92</v>
      </c>
      <c r="N86" s="38">
        <v>1228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51</v>
      </c>
      <c r="D87" s="2" t="s">
        <v>186</v>
      </c>
      <c r="E87" s="1">
        <v>34</v>
      </c>
      <c r="F87" s="1">
        <v>577</v>
      </c>
      <c r="G87" s="27">
        <v>24146.11</v>
      </c>
      <c r="H87" s="27">
        <v>2414.61</v>
      </c>
      <c r="I87" s="37">
        <v>40891</v>
      </c>
      <c r="J87" s="37">
        <v>41790</v>
      </c>
      <c r="K87" s="37">
        <v>41790</v>
      </c>
      <c r="L87" s="24">
        <v>689</v>
      </c>
      <c r="M87" s="24" t="s">
        <v>82</v>
      </c>
      <c r="N87" s="38">
        <v>899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51</v>
      </c>
      <c r="D88" s="2" t="s">
        <v>188</v>
      </c>
      <c r="E88" s="1">
        <v>35</v>
      </c>
      <c r="F88" s="1">
        <v>275</v>
      </c>
      <c r="G88" s="27">
        <v>13610.1</v>
      </c>
      <c r="H88" s="27">
        <v>1361.01</v>
      </c>
      <c r="I88" s="37">
        <v>41009</v>
      </c>
      <c r="J88" s="37">
        <v>41790</v>
      </c>
      <c r="K88" s="37">
        <v>41790</v>
      </c>
      <c r="L88" s="24">
        <v>689</v>
      </c>
      <c r="M88" s="24" t="s">
        <v>117</v>
      </c>
      <c r="N88" s="38">
        <v>781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51</v>
      </c>
      <c r="D89" s="2" t="s">
        <v>190</v>
      </c>
      <c r="E89" s="1">
        <v>31</v>
      </c>
      <c r="F89" s="1">
        <v>666</v>
      </c>
      <c r="G89" s="27">
        <v>32788.83</v>
      </c>
      <c r="H89" s="27">
        <v>3278.88</v>
      </c>
      <c r="I89" s="37">
        <v>41015</v>
      </c>
      <c r="J89" s="37">
        <v>41790</v>
      </c>
      <c r="K89" s="37">
        <v>41790</v>
      </c>
      <c r="L89" s="24">
        <v>689</v>
      </c>
      <c r="M89" s="24" t="s">
        <v>75</v>
      </c>
      <c r="N89" s="38">
        <v>775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51</v>
      </c>
      <c r="D90" s="2" t="s">
        <v>192</v>
      </c>
      <c r="E90" s="1">
        <v>124</v>
      </c>
      <c r="F90" s="1">
        <v>772</v>
      </c>
      <c r="G90" s="27">
        <v>69335.1</v>
      </c>
      <c r="H90" s="27">
        <v>35360.9</v>
      </c>
      <c r="I90" s="37">
        <v>40876</v>
      </c>
      <c r="J90" s="37">
        <v>41790</v>
      </c>
      <c r="K90" s="37">
        <v>41790</v>
      </c>
      <c r="L90" s="24">
        <v>689</v>
      </c>
      <c r="M90" s="24" t="s">
        <v>92</v>
      </c>
      <c r="N90" s="38">
        <v>914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88</v>
      </c>
      <c r="F91" s="1">
        <v>1237</v>
      </c>
      <c r="G91" s="27">
        <v>90752.39</v>
      </c>
      <c r="H91" s="27">
        <v>90752.39</v>
      </c>
      <c r="I91" s="37">
        <v>41003</v>
      </c>
      <c r="J91" s="37">
        <v>41790</v>
      </c>
      <c r="K91" s="37">
        <v>41790</v>
      </c>
      <c r="L91" s="24">
        <v>689</v>
      </c>
      <c r="M91" s="24" t="s">
        <v>152</v>
      </c>
      <c r="N91" s="38">
        <v>787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51</v>
      </c>
      <c r="D92" s="2" t="s">
        <v>196</v>
      </c>
      <c r="E92" s="1">
        <v>23</v>
      </c>
      <c r="F92" s="1">
        <v>369</v>
      </c>
      <c r="G92" s="27">
        <v>12175.49</v>
      </c>
      <c r="H92" s="27">
        <v>1217.55</v>
      </c>
      <c r="I92" s="37">
        <v>40987</v>
      </c>
      <c r="J92" s="37">
        <v>41944</v>
      </c>
      <c r="K92" s="37">
        <v>41944</v>
      </c>
      <c r="L92" s="24">
        <v>843</v>
      </c>
      <c r="M92" s="24" t="s">
        <v>75</v>
      </c>
      <c r="N92" s="38">
        <v>957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17</v>
      </c>
      <c r="F93" s="1">
        <v>252</v>
      </c>
      <c r="G93" s="27">
        <v>9090.45</v>
      </c>
      <c r="H93" s="27">
        <v>909.05</v>
      </c>
      <c r="I93" s="37">
        <v>40794</v>
      </c>
      <c r="J93" s="37">
        <v>41973</v>
      </c>
      <c r="K93" s="37">
        <v>41973</v>
      </c>
      <c r="L93" s="24">
        <v>872</v>
      </c>
      <c r="M93" s="24" t="s">
        <v>104</v>
      </c>
      <c r="N93" s="38">
        <v>1179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71</v>
      </c>
      <c r="F94" s="1">
        <v>1279</v>
      </c>
      <c r="G94" s="27">
        <v>76161.55</v>
      </c>
      <c r="H94" s="27">
        <v>7616.16</v>
      </c>
      <c r="I94" s="37">
        <v>41015</v>
      </c>
      <c r="J94" s="37">
        <v>41973</v>
      </c>
      <c r="K94" s="37">
        <v>41973</v>
      </c>
      <c r="L94" s="24">
        <v>872</v>
      </c>
      <c r="M94" s="24" t="s">
        <v>75</v>
      </c>
      <c r="N94" s="38">
        <v>958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84</v>
      </c>
      <c r="F95" s="1">
        <v>1231</v>
      </c>
      <c r="G95" s="27">
        <v>70115.68</v>
      </c>
      <c r="H95" s="27">
        <v>7011.57</v>
      </c>
      <c r="I95" s="37">
        <v>41029</v>
      </c>
      <c r="J95" s="37">
        <v>41973</v>
      </c>
      <c r="K95" s="37">
        <v>41973</v>
      </c>
      <c r="L95" s="24">
        <v>872</v>
      </c>
      <c r="M95" s="24" t="s">
        <v>75</v>
      </c>
      <c r="N95" s="38">
        <v>944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35</v>
      </c>
      <c r="F96" s="1">
        <v>668</v>
      </c>
      <c r="G96" s="27">
        <v>39903.4</v>
      </c>
      <c r="H96" s="27">
        <v>3990.34</v>
      </c>
      <c r="I96" s="37">
        <v>41092</v>
      </c>
      <c r="J96" s="37">
        <v>41973</v>
      </c>
      <c r="K96" s="37">
        <v>41973</v>
      </c>
      <c r="L96" s="24">
        <v>872</v>
      </c>
      <c r="M96" s="24" t="s">
        <v>92</v>
      </c>
      <c r="N96" s="38">
        <v>881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82</v>
      </c>
      <c r="F97" s="1">
        <v>1178</v>
      </c>
      <c r="G97" s="27">
        <v>67945.45</v>
      </c>
      <c r="H97" s="27">
        <v>6794.55</v>
      </c>
      <c r="I97" s="37">
        <v>40799</v>
      </c>
      <c r="J97" s="37">
        <v>41973</v>
      </c>
      <c r="K97" s="37">
        <v>41973</v>
      </c>
      <c r="L97" s="24">
        <v>872</v>
      </c>
      <c r="M97" s="24" t="s">
        <v>117</v>
      </c>
      <c r="N97" s="38">
        <v>1174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52</v>
      </c>
      <c r="F98" s="1">
        <v>545.1</v>
      </c>
      <c r="G98" s="27">
        <v>30099.8</v>
      </c>
      <c r="H98" s="27">
        <v>3009.98</v>
      </c>
      <c r="I98" s="37">
        <v>40876</v>
      </c>
      <c r="J98" s="37">
        <v>41973</v>
      </c>
      <c r="K98" s="37">
        <v>41973</v>
      </c>
      <c r="L98" s="24">
        <v>872</v>
      </c>
      <c r="M98" s="24" t="s">
        <v>92</v>
      </c>
      <c r="N98" s="38">
        <v>1097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30</v>
      </c>
      <c r="F99" s="1">
        <v>802</v>
      </c>
      <c r="G99" s="27">
        <v>50204.25</v>
      </c>
      <c r="H99" s="27">
        <v>5020.43</v>
      </c>
      <c r="I99" s="37">
        <v>40792</v>
      </c>
      <c r="J99" s="37">
        <v>41973</v>
      </c>
      <c r="K99" s="37">
        <v>41973</v>
      </c>
      <c r="L99" s="24">
        <v>872</v>
      </c>
      <c r="M99" s="24" t="s">
        <v>117</v>
      </c>
      <c r="N99" s="38">
        <v>1181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20</v>
      </c>
      <c r="F100" s="1">
        <v>299.9</v>
      </c>
      <c r="G100" s="27">
        <v>12766</v>
      </c>
      <c r="H100" s="27">
        <v>1276.6</v>
      </c>
      <c r="I100" s="37">
        <v>41052</v>
      </c>
      <c r="J100" s="37">
        <v>41973</v>
      </c>
      <c r="K100" s="37">
        <v>41973</v>
      </c>
      <c r="L100" s="24">
        <v>872</v>
      </c>
      <c r="M100" s="24" t="s">
        <v>117</v>
      </c>
      <c r="N100" s="38">
        <v>921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28</v>
      </c>
      <c r="F101" s="1">
        <v>602</v>
      </c>
      <c r="G101" s="27">
        <v>37263.51</v>
      </c>
      <c r="H101" s="27">
        <v>3726.35</v>
      </c>
      <c r="I101" s="37">
        <v>40764</v>
      </c>
      <c r="J101" s="37">
        <v>41973</v>
      </c>
      <c r="K101" s="37">
        <v>41973</v>
      </c>
      <c r="L101" s="24">
        <v>872</v>
      </c>
      <c r="M101" s="24" t="s">
        <v>215</v>
      </c>
      <c r="N101" s="38">
        <v>1209</v>
      </c>
      <c r="O101" s="38"/>
      <c r="P101" s="38"/>
      <c r="Q101" s="38"/>
      <c r="R101" s="38"/>
    </row>
    <row r="102" spans="2:18" s="2" customFormat="1" ht="11.25">
      <c r="B102" s="53" t="s">
        <v>216</v>
      </c>
      <c r="C102" s="51" t="s">
        <v>51</v>
      </c>
      <c r="D102" s="2" t="s">
        <v>217</v>
      </c>
      <c r="E102" s="1">
        <v>59</v>
      </c>
      <c r="F102" s="1">
        <v>581.4</v>
      </c>
      <c r="G102" s="27">
        <v>24806.04</v>
      </c>
      <c r="H102" s="27">
        <v>2480.6</v>
      </c>
      <c r="I102" s="37">
        <v>41037</v>
      </c>
      <c r="J102" s="37">
        <v>42155</v>
      </c>
      <c r="K102" s="37">
        <v>42155</v>
      </c>
      <c r="L102" s="24">
        <v>1054</v>
      </c>
      <c r="M102" s="24" t="s">
        <v>98</v>
      </c>
      <c r="N102" s="38">
        <v>1118</v>
      </c>
      <c r="O102" s="38"/>
      <c r="P102" s="38"/>
      <c r="Q102" s="38"/>
      <c r="R102" s="38"/>
    </row>
    <row r="103" spans="2:18" s="2" customFormat="1" ht="11.25">
      <c r="B103" s="53" t="s">
        <v>218</v>
      </c>
      <c r="C103" s="51" t="s">
        <v>51</v>
      </c>
      <c r="D103" s="2" t="s">
        <v>219</v>
      </c>
      <c r="E103" s="1">
        <v>177</v>
      </c>
      <c r="F103" s="1">
        <v>1184.6</v>
      </c>
      <c r="G103" s="27">
        <v>36531.3</v>
      </c>
      <c r="H103" s="27">
        <v>15811.06</v>
      </c>
      <c r="I103" s="37">
        <v>40736</v>
      </c>
      <c r="J103" s="37">
        <v>42155</v>
      </c>
      <c r="K103" s="37">
        <v>42155</v>
      </c>
      <c r="L103" s="24">
        <v>1054</v>
      </c>
      <c r="M103" s="24" t="s">
        <v>220</v>
      </c>
      <c r="N103" s="38">
        <v>1419</v>
      </c>
      <c r="O103" s="38"/>
      <c r="P103" s="38"/>
      <c r="Q103" s="38"/>
      <c r="R103" s="38"/>
    </row>
    <row r="104" spans="2:18" s="2" customFormat="1" ht="11.25">
      <c r="B104" s="53" t="s">
        <v>221</v>
      </c>
      <c r="C104" s="51" t="s">
        <v>51</v>
      </c>
      <c r="D104" s="2" t="s">
        <v>222</v>
      </c>
      <c r="E104" s="1">
        <v>58</v>
      </c>
      <c r="F104" s="1">
        <v>1354</v>
      </c>
      <c r="G104" s="27">
        <v>77535.6</v>
      </c>
      <c r="H104" s="27">
        <v>7753.56</v>
      </c>
      <c r="I104" s="37">
        <v>40927</v>
      </c>
      <c r="J104" s="37">
        <v>42155</v>
      </c>
      <c r="K104" s="37">
        <v>42155</v>
      </c>
      <c r="L104" s="24">
        <v>1054</v>
      </c>
      <c r="M104" s="24" t="s">
        <v>117</v>
      </c>
      <c r="N104" s="38">
        <v>1228</v>
      </c>
      <c r="O104" s="38"/>
      <c r="P104" s="38"/>
      <c r="Q104" s="38"/>
      <c r="R104" s="38"/>
    </row>
    <row r="105" spans="2:18" s="2" customFormat="1" ht="11.25">
      <c r="B105" s="53" t="s">
        <v>223</v>
      </c>
      <c r="C105" s="51" t="s">
        <v>51</v>
      </c>
      <c r="D105" s="2" t="s">
        <v>224</v>
      </c>
      <c r="E105" s="1">
        <v>277</v>
      </c>
      <c r="F105" s="1">
        <v>2182.4</v>
      </c>
      <c r="G105" s="27">
        <v>131103.52</v>
      </c>
      <c r="H105" s="27">
        <v>13110.35</v>
      </c>
      <c r="I105" s="37">
        <v>40826</v>
      </c>
      <c r="J105" s="37">
        <v>42155</v>
      </c>
      <c r="K105" s="37">
        <v>42155</v>
      </c>
      <c r="L105" s="24">
        <v>1054</v>
      </c>
      <c r="M105" s="24" t="s">
        <v>57</v>
      </c>
      <c r="N105" s="38">
        <v>1329</v>
      </c>
      <c r="O105" s="38"/>
      <c r="P105" s="38"/>
      <c r="Q105" s="38"/>
      <c r="R105" s="38"/>
    </row>
    <row r="106" spans="2:18" s="2" customFormat="1" ht="11.25">
      <c r="B106" s="53" t="s">
        <v>225</v>
      </c>
      <c r="C106" s="51" t="s">
        <v>51</v>
      </c>
      <c r="D106" s="2" t="s">
        <v>226</v>
      </c>
      <c r="E106" s="1">
        <v>53</v>
      </c>
      <c r="F106" s="1">
        <v>597.8</v>
      </c>
      <c r="G106" s="27">
        <v>47110.8</v>
      </c>
      <c r="H106" s="27">
        <v>4711.08</v>
      </c>
      <c r="I106" s="37">
        <v>40794</v>
      </c>
      <c r="J106" s="37">
        <v>42155</v>
      </c>
      <c r="K106" s="37">
        <v>42155</v>
      </c>
      <c r="L106" s="24">
        <v>1054</v>
      </c>
      <c r="M106" s="24" t="s">
        <v>152</v>
      </c>
      <c r="N106" s="38">
        <v>1361</v>
      </c>
      <c r="O106" s="38"/>
      <c r="P106" s="38"/>
      <c r="Q106" s="38"/>
      <c r="R106" s="38"/>
    </row>
    <row r="107" spans="2:18" s="2" customFormat="1" ht="11.25">
      <c r="B107" s="53" t="s">
        <v>227</v>
      </c>
      <c r="C107" s="51" t="s">
        <v>51</v>
      </c>
      <c r="D107" s="2" t="s">
        <v>228</v>
      </c>
      <c r="E107" s="1">
        <v>41</v>
      </c>
      <c r="F107" s="1">
        <v>336</v>
      </c>
      <c r="G107" s="27">
        <v>14522.25</v>
      </c>
      <c r="H107" s="27">
        <v>1452.23</v>
      </c>
      <c r="I107" s="37">
        <v>41092</v>
      </c>
      <c r="J107" s="37">
        <v>42155</v>
      </c>
      <c r="K107" s="37">
        <v>42155</v>
      </c>
      <c r="L107" s="24">
        <v>1054</v>
      </c>
      <c r="M107" s="24" t="s">
        <v>92</v>
      </c>
      <c r="N107" s="38">
        <v>1063</v>
      </c>
      <c r="O107" s="38"/>
      <c r="P107" s="38"/>
      <c r="Q107" s="38"/>
      <c r="R107" s="38"/>
    </row>
    <row r="108" spans="2:18" s="2" customFormat="1" ht="11.25">
      <c r="B108" s="53" t="s">
        <v>229</v>
      </c>
      <c r="C108" s="51" t="s">
        <v>51</v>
      </c>
      <c r="D108" s="2" t="s">
        <v>230</v>
      </c>
      <c r="E108" s="1">
        <v>107</v>
      </c>
      <c r="F108" s="1">
        <v>895.9</v>
      </c>
      <c r="G108" s="27">
        <v>44968.45</v>
      </c>
      <c r="H108" s="27">
        <v>4496.85</v>
      </c>
      <c r="I108" s="37">
        <v>40945</v>
      </c>
      <c r="J108" s="37">
        <v>42155</v>
      </c>
      <c r="K108" s="37">
        <v>42155</v>
      </c>
      <c r="L108" s="24">
        <v>1054</v>
      </c>
      <c r="M108" s="24" t="s">
        <v>57</v>
      </c>
      <c r="N108" s="38">
        <v>1210</v>
      </c>
      <c r="O108" s="38"/>
      <c r="P108" s="38"/>
      <c r="Q108" s="38"/>
      <c r="R108" s="38"/>
    </row>
    <row r="109" spans="2:18" s="2" customFormat="1" ht="11.25">
      <c r="B109" s="53" t="s">
        <v>231</v>
      </c>
      <c r="C109" s="51" t="s">
        <v>51</v>
      </c>
      <c r="D109" s="2" t="s">
        <v>232</v>
      </c>
      <c r="E109" s="1">
        <v>23</v>
      </c>
      <c r="F109" s="1">
        <v>347.5</v>
      </c>
      <c r="G109" s="27">
        <v>16217.9</v>
      </c>
      <c r="H109" s="27">
        <v>1621.79</v>
      </c>
      <c r="I109" s="37">
        <v>41052</v>
      </c>
      <c r="J109" s="37">
        <v>42155</v>
      </c>
      <c r="K109" s="37">
        <v>42155</v>
      </c>
      <c r="L109" s="24">
        <v>1054</v>
      </c>
      <c r="M109" s="24" t="s">
        <v>117</v>
      </c>
      <c r="N109" s="38">
        <v>1103</v>
      </c>
      <c r="O109" s="38"/>
      <c r="P109" s="38"/>
      <c r="Q109" s="38"/>
      <c r="R109" s="38"/>
    </row>
    <row r="110" spans="2:18" s="2" customFormat="1" ht="11.25">
      <c r="B110" s="53" t="s">
        <v>233</v>
      </c>
      <c r="C110" s="51" t="s">
        <v>51</v>
      </c>
      <c r="D110" s="2" t="s">
        <v>234</v>
      </c>
      <c r="E110" s="1">
        <v>60</v>
      </c>
      <c r="F110" s="1">
        <v>456.6</v>
      </c>
      <c r="G110" s="27">
        <v>24455.65</v>
      </c>
      <c r="H110" s="27">
        <v>2445.57</v>
      </c>
      <c r="I110" s="37">
        <v>41037</v>
      </c>
      <c r="J110" s="37">
        <v>42155</v>
      </c>
      <c r="K110" s="37">
        <v>42155</v>
      </c>
      <c r="L110" s="24">
        <v>1054</v>
      </c>
      <c r="M110" s="24" t="s">
        <v>98</v>
      </c>
      <c r="N110" s="38">
        <v>1118</v>
      </c>
      <c r="O110" s="38"/>
      <c r="P110" s="38"/>
      <c r="Q110" s="38"/>
      <c r="R110" s="38"/>
    </row>
    <row r="111" spans="2:18" s="2" customFormat="1" ht="11.25">
      <c r="B111" s="53" t="s">
        <v>235</v>
      </c>
      <c r="C111" s="51" t="s">
        <v>51</v>
      </c>
      <c r="D111" s="2" t="s">
        <v>236</v>
      </c>
      <c r="E111" s="1">
        <v>97</v>
      </c>
      <c r="F111" s="1">
        <v>435.4</v>
      </c>
      <c r="G111" s="27">
        <v>29995.5</v>
      </c>
      <c r="H111" s="27">
        <v>2999.55</v>
      </c>
      <c r="I111" s="37">
        <v>41033</v>
      </c>
      <c r="J111" s="37">
        <v>42155</v>
      </c>
      <c r="K111" s="37">
        <v>42155</v>
      </c>
      <c r="L111" s="24">
        <v>1054</v>
      </c>
      <c r="M111" s="24" t="s">
        <v>152</v>
      </c>
      <c r="N111" s="38">
        <v>1122</v>
      </c>
      <c r="O111" s="38"/>
      <c r="P111" s="38"/>
      <c r="Q111" s="38"/>
      <c r="R111" s="38"/>
    </row>
    <row r="112" spans="2:18" s="2" customFormat="1" ht="11.25">
      <c r="B112" s="53" t="s">
        <v>237</v>
      </c>
      <c r="C112" s="51" t="s">
        <v>51</v>
      </c>
      <c r="D112" s="2" t="s">
        <v>238</v>
      </c>
      <c r="E112" s="1">
        <v>67</v>
      </c>
      <c r="F112" s="1">
        <v>846</v>
      </c>
      <c r="G112" s="27">
        <v>36568.94</v>
      </c>
      <c r="H112" s="27">
        <v>3656.89</v>
      </c>
      <c r="I112" s="37">
        <v>41092</v>
      </c>
      <c r="J112" s="37">
        <v>42155</v>
      </c>
      <c r="K112" s="37">
        <v>42155</v>
      </c>
      <c r="L112" s="24">
        <v>1054</v>
      </c>
      <c r="M112" s="24" t="s">
        <v>75</v>
      </c>
      <c r="N112" s="38">
        <v>1063</v>
      </c>
      <c r="O112" s="38"/>
      <c r="P112" s="38"/>
      <c r="Q112" s="38"/>
      <c r="R112" s="38"/>
    </row>
    <row r="113" spans="2:18" s="2" customFormat="1" ht="11.25">
      <c r="B113" s="53" t="s">
        <v>239</v>
      </c>
      <c r="C113" s="51" t="s">
        <v>51</v>
      </c>
      <c r="D113" s="2" t="s">
        <v>240</v>
      </c>
      <c r="E113" s="1">
        <v>105</v>
      </c>
      <c r="F113" s="1">
        <v>1755</v>
      </c>
      <c r="G113" s="27">
        <v>86272.04</v>
      </c>
      <c r="H113" s="27">
        <v>8627.2</v>
      </c>
      <c r="I113" s="37">
        <v>41080</v>
      </c>
      <c r="J113" s="37">
        <v>42155</v>
      </c>
      <c r="K113" s="37">
        <v>42155</v>
      </c>
      <c r="L113" s="24">
        <v>1054</v>
      </c>
      <c r="M113" s="24" t="s">
        <v>117</v>
      </c>
      <c r="N113" s="38">
        <v>1075</v>
      </c>
      <c r="O113" s="38"/>
      <c r="P113" s="38"/>
      <c r="Q113" s="38"/>
      <c r="R113" s="38"/>
    </row>
    <row r="114" spans="2:18" s="2" customFormat="1" ht="11.25">
      <c r="B114" s="53" t="s">
        <v>241</v>
      </c>
      <c r="C114" s="51" t="s">
        <v>51</v>
      </c>
      <c r="D114" s="2" t="s">
        <v>242</v>
      </c>
      <c r="E114" s="1">
        <v>61</v>
      </c>
      <c r="F114" s="1">
        <v>1154</v>
      </c>
      <c r="G114" s="27">
        <v>60259</v>
      </c>
      <c r="H114" s="27">
        <v>6025.9</v>
      </c>
      <c r="I114" s="37">
        <v>41052</v>
      </c>
      <c r="J114" s="37">
        <v>42155</v>
      </c>
      <c r="K114" s="37">
        <v>42155</v>
      </c>
      <c r="L114" s="24">
        <v>1054</v>
      </c>
      <c r="M114" s="24" t="s">
        <v>117</v>
      </c>
      <c r="N114" s="38">
        <v>1103</v>
      </c>
      <c r="O114" s="38"/>
      <c r="P114" s="38"/>
      <c r="Q114" s="38"/>
      <c r="R114" s="38"/>
    </row>
    <row r="115" spans="2:18" s="2" customFormat="1" ht="11.25">
      <c r="B115" s="53" t="s">
        <v>243</v>
      </c>
      <c r="C115" s="51" t="s">
        <v>51</v>
      </c>
      <c r="D115" s="2" t="s">
        <v>244</v>
      </c>
      <c r="E115" s="1">
        <v>86</v>
      </c>
      <c r="F115" s="1">
        <v>797</v>
      </c>
      <c r="G115" s="27">
        <v>44801.11</v>
      </c>
      <c r="H115" s="27">
        <v>4480.11</v>
      </c>
      <c r="I115" s="37">
        <v>41029</v>
      </c>
      <c r="J115" s="37">
        <v>42155</v>
      </c>
      <c r="K115" s="37">
        <v>42155</v>
      </c>
      <c r="L115" s="24">
        <v>1054</v>
      </c>
      <c r="M115" s="24" t="s">
        <v>75</v>
      </c>
      <c r="N115" s="38">
        <v>1126</v>
      </c>
      <c r="O115" s="38"/>
      <c r="P115" s="38"/>
      <c r="Q115" s="38"/>
      <c r="R115" s="38"/>
    </row>
    <row r="116" spans="2:18" s="2" customFormat="1" ht="11.25">
      <c r="B116" s="53" t="s">
        <v>245</v>
      </c>
      <c r="C116" s="51" t="s">
        <v>51</v>
      </c>
      <c r="D116" s="2" t="s">
        <v>246</v>
      </c>
      <c r="E116" s="1">
        <v>31</v>
      </c>
      <c r="F116" s="1">
        <v>561.5</v>
      </c>
      <c r="G116" s="27">
        <v>21359.21</v>
      </c>
      <c r="H116" s="27">
        <v>2135.92</v>
      </c>
      <c r="I116" s="37">
        <v>41071</v>
      </c>
      <c r="J116" s="37">
        <v>42155</v>
      </c>
      <c r="K116" s="37">
        <v>42155</v>
      </c>
      <c r="L116" s="24">
        <v>1054</v>
      </c>
      <c r="M116" s="24" t="s">
        <v>75</v>
      </c>
      <c r="N116" s="38">
        <v>1084</v>
      </c>
      <c r="O116" s="38"/>
      <c r="P116" s="38"/>
      <c r="Q116" s="38"/>
      <c r="R116" s="38"/>
    </row>
    <row r="117" spans="2:18" s="2" customFormat="1" ht="11.25">
      <c r="B117" s="53" t="s">
        <v>247</v>
      </c>
      <c r="C117" s="51" t="s">
        <v>51</v>
      </c>
      <c r="D117" s="2" t="s">
        <v>248</v>
      </c>
      <c r="E117" s="1">
        <v>28</v>
      </c>
      <c r="F117" s="1">
        <v>75</v>
      </c>
      <c r="G117" s="27">
        <v>2667.9</v>
      </c>
      <c r="H117" s="27">
        <v>266.79</v>
      </c>
      <c r="I117" s="37">
        <v>41052</v>
      </c>
      <c r="J117" s="37">
        <v>42155</v>
      </c>
      <c r="K117" s="37">
        <v>42155</v>
      </c>
      <c r="L117" s="24">
        <v>1054</v>
      </c>
      <c r="M117" s="24" t="s">
        <v>95</v>
      </c>
      <c r="N117" s="38">
        <v>1103</v>
      </c>
      <c r="O117" s="38"/>
      <c r="P117" s="38"/>
      <c r="Q117" s="38"/>
      <c r="R117" s="38"/>
    </row>
    <row r="118" spans="2:18" s="2" customFormat="1" ht="11.25">
      <c r="B118" s="53" t="s">
        <v>249</v>
      </c>
      <c r="C118" s="51" t="s">
        <v>51</v>
      </c>
      <c r="D118" s="2" t="s">
        <v>250</v>
      </c>
      <c r="E118" s="1">
        <v>47</v>
      </c>
      <c r="F118" s="1">
        <v>743.2</v>
      </c>
      <c r="G118" s="27">
        <v>59618.2</v>
      </c>
      <c r="H118" s="27">
        <v>5961.82</v>
      </c>
      <c r="I118" s="37">
        <v>40794</v>
      </c>
      <c r="J118" s="37">
        <v>42155</v>
      </c>
      <c r="K118" s="37">
        <v>42155</v>
      </c>
      <c r="L118" s="24">
        <v>1054</v>
      </c>
      <c r="M118" s="24" t="s">
        <v>152</v>
      </c>
      <c r="N118" s="38">
        <v>1361</v>
      </c>
      <c r="O118" s="38"/>
      <c r="P118" s="38"/>
      <c r="Q118" s="38"/>
      <c r="R118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2012-07-13T17:07:34Z</dcterms:modified>
  <cp:category/>
  <cp:version/>
  <cp:contentType/>
  <cp:contentStatus/>
</cp:coreProperties>
</file>