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<sst xmlns="http://schemas.openxmlformats.org/spreadsheetml/2006/main" count="230" uniqueCount="151">
  <si>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</si>
  <si>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</si>
  <si>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</si>
  <si>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</si>
  <si>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</si>
  <si>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</si>
  <si>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</si>
  <si>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</si>
  <si>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</si>
  <si>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</si>
  <si>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</si>
  <si>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</si>
  <si>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</si>
  <si>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</si>
  <si>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</si>
  <si>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</si>
  <si>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</si>
  <si>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</si>
  <si>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</si>
  <si>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</si>
  <si>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</si>
  <si>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</si>
  <si>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</si>
  <si>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</si>
  <si>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</si>
  <si>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</si>
  <si>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</si>
  <si>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</si>
  <si>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</si>
  <si>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</si>
  <si>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</si>
  <si>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</si>
  <si>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</si>
  <si>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</si>
  <si>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</si>
  <si>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</si>
  <si>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</si>
  <si>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</si>
  <si>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</si>
  <si>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</si>
  <si>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</si>
  <si>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</si>
  <si>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</si>
  <si>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</si>
  <si>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</si>
  <si>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</si>
  <si>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USIMAKI LOGGING                                  </t>
  </si>
  <si>
    <t xml:space="preserve">DAVID HOLLI         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</si>
  <si>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July 14, 2000</t>
    </r>
  </si>
  <si>
    <t xml:space="preserve">TIMBER PRODUCTS                                  </t>
  </si>
  <si>
    <t xml:space="preserve">R &amp; R FOR/PRO                                    </t>
  </si>
  <si>
    <t xml:space="preserve">JOHN ZELLAR                                      </t>
  </si>
  <si>
    <t xml:space="preserve">RICHARD BROW &amp; SONS                              </t>
  </si>
  <si>
    <t xml:space="preserve">MACKINAC FOREST PRODUCTS                         </t>
  </si>
  <si>
    <t xml:space="preserve">BELL LUMBER &amp; POLE COMPANY                       </t>
  </si>
  <si>
    <t xml:space="preserve">WJZ &amp; SONS HARVESTING INC                        </t>
  </si>
  <si>
    <t xml:space="preserve">HERB BURTON LOGGING                              </t>
  </si>
  <si>
    <t xml:space="preserve">BIRCH RIDGE SALE              </t>
  </si>
  <si>
    <t xml:space="preserve">INTERSECTION MIX SALE         </t>
  </si>
  <si>
    <t xml:space="preserve">MOOSE RIDGE JACKPINE          </t>
  </si>
  <si>
    <t xml:space="preserve">ROCHEFORT FOR/PRO                                </t>
  </si>
  <si>
    <t xml:space="preserve">MIDDLE JACKPINE SALE          </t>
  </si>
  <si>
    <t xml:space="preserve">MEAKIN FOR/ENT                                   </t>
  </si>
  <si>
    <t xml:space="preserve">NORTH MCMILLAN                </t>
  </si>
  <si>
    <t xml:space="preserve">SPENCER FOREST PRODUCTS                          </t>
  </si>
  <si>
    <t xml:space="preserve">BIG CORNER JACK PINE SALE     </t>
  </si>
  <si>
    <t xml:space="preserve">CLARENCE MCNAMARA LOGGING                        </t>
  </si>
  <si>
    <t xml:space="preserve">BLOOD TRAIL JACKPINE          </t>
  </si>
  <si>
    <t xml:space="preserve">BURGESS CAMP                  </t>
  </si>
  <si>
    <t xml:space="preserve">CAMP 7 HARDWWODS              </t>
  </si>
  <si>
    <t xml:space="preserve">MARK HOLBROOK                                    </t>
  </si>
  <si>
    <t xml:space="preserve">CANADA LAKES HARDWOODS        </t>
  </si>
  <si>
    <t xml:space="preserve">LOUISIANA-PACIFIC                                </t>
  </si>
  <si>
    <t xml:space="preserve">COUNTY LINE HARDWOOD          </t>
  </si>
  <si>
    <t xml:space="preserve">CROSSCUT JACK PINE            </t>
  </si>
  <si>
    <t xml:space="preserve">DANAHER ASPEN                 </t>
  </si>
  <si>
    <t xml:space="preserve">SHEPARD'S FOR/PRO                                </t>
  </si>
  <si>
    <t xml:space="preserve">G.M. SECTION 19 PINE          </t>
  </si>
  <si>
    <t xml:space="preserve">IN THE WOODS JACK PINE SALE   </t>
  </si>
  <si>
    <t xml:space="preserve">PARADISE PINE                 </t>
  </si>
  <si>
    <t xml:space="preserve">PULLUP LAKE ASPEN             </t>
  </si>
  <si>
    <t xml:space="preserve">READY LAKE JACK PINE          </t>
  </si>
  <si>
    <t xml:space="preserve">SPECKLED ASPEN                </t>
  </si>
  <si>
    <t xml:space="preserve">SUPER SPOOF RED PINE          </t>
  </si>
  <si>
    <t xml:space="preserve">TANK LAKE SECTION 19 PINE     </t>
  </si>
  <si>
    <t xml:space="preserve">THE CASPER SALE               </t>
  </si>
  <si>
    <t xml:space="preserve">WINTERGREEN JACK PINE         </t>
  </si>
  <si>
    <t xml:space="preserve">422 HARDWOODS                 </t>
  </si>
  <si>
    <t xml:space="preserve">R &amp; R LOGGING INC                                </t>
  </si>
  <si>
    <t xml:space="preserve">453 PINE                      </t>
  </si>
  <si>
    <t xml:space="preserve">EXCHANGE HARDWOOD             </t>
  </si>
  <si>
    <t xml:space="preserve">PAUL MAGNUSSON                                   </t>
  </si>
  <si>
    <t xml:space="preserve">BROKEN BLIND ASPEN            </t>
  </si>
  <si>
    <t xml:space="preserve">LAKE WITHOUT NAME ASPEN SALE  </t>
  </si>
  <si>
    <t xml:space="preserve">OVER THE HILL BIRCH           </t>
  </si>
  <si>
    <t xml:space="preserve">THE REAL THING                </t>
  </si>
  <si>
    <t xml:space="preserve">BEAR RUN ASPEN                </t>
  </si>
  <si>
    <t xml:space="preserve">CAMP ASPEN SALE               </t>
  </si>
  <si>
    <t xml:space="preserve">HUNGRY HARE SALE              </t>
  </si>
  <si>
    <t xml:space="preserve">WET SNOW ASPEN                </t>
  </si>
  <si>
    <t xml:space="preserve">MCLEOD'S CORNER               </t>
  </si>
  <si>
    <t xml:space="preserve">THE BULLWINKLE SALE           </t>
  </si>
  <si>
    <t xml:space="preserve">AIRPORT ASPEN                 </t>
  </si>
  <si>
    <t xml:space="preserve">HALIFAX ASPEN                 </t>
  </si>
  <si>
    <t xml:space="preserve">LINTON CREEK ASPEN            </t>
  </si>
  <si>
    <t xml:space="preserve">123/CAMP 7 HARDWOOD           </t>
  </si>
  <si>
    <t xml:space="preserve">CO RD 410 PINE                </t>
  </si>
  <si>
    <t xml:space="preserve">DONUT LAKE POPLAR             </t>
  </si>
  <si>
    <t xml:space="preserve">EAST BRANCH PINE              </t>
  </si>
  <si>
    <t xml:space="preserve">FINAL DRIVE JACK PINE         </t>
  </si>
  <si>
    <t xml:space="preserve">HIGH &amp; LOW JACK PINE          </t>
  </si>
  <si>
    <t xml:space="preserve">M-117 ASPEN                   </t>
  </si>
  <si>
    <t xml:space="preserve">MURPHY CREEK PINE             </t>
  </si>
  <si>
    <t xml:space="preserve">NOSY MOOSE JACK PINE          </t>
  </si>
  <si>
    <t xml:space="preserve">S. BLIND SUCKER PINE          </t>
  </si>
  <si>
    <t xml:space="preserve">SUNSHINE PINE                 </t>
  </si>
  <si>
    <t xml:space="preserve">UHL'S CAMP ROAD JACK PINE     </t>
  </si>
  <si>
    <t xml:space="preserve">LUCKY 7 HARDWOODS             </t>
  </si>
  <si>
    <t xml:space="preserve">HARTMAN CAMP ASPEN            </t>
  </si>
  <si>
    <t xml:space="preserve">HERITAGE ASPEN                </t>
  </si>
  <si>
    <t xml:space="preserve">HIGH BANKS ASPEN              </t>
  </si>
  <si>
    <t xml:space="preserve">OLD RAIL PINE                 </t>
  </si>
  <si>
    <t xml:space="preserve">OUT OF BOUNDS PINE SALE       </t>
  </si>
  <si>
    <t xml:space="preserve">CAMP ONE HARDWOODS            </t>
  </si>
  <si>
    <t xml:space="preserve">CHRIS BROWN CREEK PINE        </t>
  </si>
  <si>
    <t xml:space="preserve">CHRIS BROWN LAKE JACK PINE    </t>
  </si>
  <si>
    <t xml:space="preserve">TUFFY &amp; SON LLC                                  </t>
  </si>
  <si>
    <t xml:space="preserve">DIRTY BIRD JACKPINE           </t>
  </si>
  <si>
    <t xml:space="preserve">DRY CREEK PINE                </t>
  </si>
  <si>
    <t xml:space="preserve">ESCARPMENT JACK PINE          </t>
  </si>
  <si>
    <t xml:space="preserve">FARM TRUCK ASPEN              </t>
  </si>
  <si>
    <t xml:space="preserve">HIGH BANKS PINE               </t>
  </si>
  <si>
    <t xml:space="preserve">NO NAME JACK PINE             </t>
  </si>
  <si>
    <t xml:space="preserve">PENINSULA JACK PINE           </t>
  </si>
  <si>
    <t xml:space="preserve">PULLUP LAKE HARDWOODS         </t>
  </si>
  <si>
    <t xml:space="preserve">SPRING HILL HARDWOOD          </t>
  </si>
  <si>
    <t xml:space="preserve">TANK LAKE PINE                </t>
  </si>
  <si>
    <t xml:space="preserve">THREE PIECE PINE              </t>
  </si>
  <si>
    <t xml:space="preserve">TOWNSHIP LINE JACK PINE       </t>
  </si>
  <si>
    <t xml:space="preserve">W. DAVIS LAKE PINE            </t>
  </si>
  <si>
    <t xml:space="preserve">WABASH CREEK MIX              </t>
  </si>
  <si>
    <t xml:space="preserve">WIDEWATERS II JACK PINE       </t>
  </si>
  <si>
    <t xml:space="preserve">ZERO FOR TWO JACK PINE        </t>
  </si>
  <si>
    <t xml:space="preserve">407 RED PINE                  </t>
  </si>
  <si>
    <t xml:space="preserve">HARTMAN CAMP HARDWOODS        </t>
  </si>
  <si>
    <t xml:space="preserve">SWAMP LAKES PINE              </t>
  </si>
  <si>
    <t xml:space="preserve">DOESN'T COUNT PINE MIX        </t>
  </si>
  <si>
    <t xml:space="preserve">HALIFAX RED PINE              </t>
  </si>
  <si>
    <t xml:space="preserve">PRATT LAKE JACK PINE          </t>
  </si>
  <si>
    <t xml:space="preserve">TAYLOR MADE JACK PINE         </t>
  </si>
  <si>
    <t>Open Contract Analysis for the Newberry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</si>
</sst>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7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150</v>
      </c>
      <c r="L1" s="30"/>
    </row>
    <row r="2" spans="4:12" ht="8.25" customHeight="1">
      <c r="D2" s="19"/>
      <c r="L2" s="30"/>
    </row>
    <row r="3" spans="4:12" ht="14.25" customHeight="1">
      <c r="D3" s="27" t="s">
        <v>48</v>
      </c>
      <c r="L3" s="30"/>
    </row>
    <row r="4" spans="4:12" ht="11.25" customHeight="1">
      <c r="D4" s="19"/>
      <c r="L4" s="30"/>
    </row>
    <row r="5" spans="4:12" ht="12.75" customHeight="1">
      <c r="D5" s="27" t="s">
        <v>39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30</v>
      </c>
      <c r="L7" s="30"/>
    </row>
    <row r="8" spans="4:12" ht="13.5" thickBot="1">
      <c r="D8" s="14" t="s">
        <v>29</v>
      </c>
      <c r="E8" s="15" t="s">
        <v>31</v>
      </c>
      <c r="H8" s="39"/>
      <c r="L8" s="30"/>
    </row>
    <row r="9" spans="4:23" ht="13.5" thickTop="1">
      <c r="D9" s="11" t="s">
        <v>19</v>
      </c>
      <c r="E9" s="44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4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4">
        <f>DCOUNT(DATABASE,11,V9:W10)</f>
        <v>0</v>
      </c>
      <c r="L11" s="30"/>
      <c r="S11" t="s">
        <v>14</v>
      </c>
    </row>
    <row r="12" spans="4:19" ht="13.5" thickBot="1">
      <c r="D12" s="11" t="s">
        <v>27</v>
      </c>
      <c r="E12" s="44">
        <f>DCOUNT(DATABASE,11,S11:S12)</f>
        <v>80</v>
      </c>
      <c r="L12" s="30"/>
      <c r="S12" t="s">
        <v>28</v>
      </c>
    </row>
    <row r="13" spans="4:12" ht="14.25" thickBot="1" thickTop="1">
      <c r="D13" s="16" t="s">
        <v>18</v>
      </c>
      <c r="E13" s="45">
        <f>SUM(E9:E12)</f>
        <v>83</v>
      </c>
      <c r="L13" s="30"/>
    </row>
    <row r="14" ht="9.75" customHeight="1" thickBot="1" thickTop="1">
      <c r="L14" s="30"/>
    </row>
    <row r="15" spans="4:12" ht="14.25" thickBot="1" thickTop="1">
      <c r="D15" s="16" t="s">
        <v>32</v>
      </c>
      <c r="E15" s="18"/>
      <c r="F15" s="18"/>
      <c r="G15" s="40" t="s">
        <v>18</v>
      </c>
      <c r="L15" s="30"/>
    </row>
    <row r="16" spans="4:12" ht="13.5" thickTop="1">
      <c r="D16" s="11" t="s">
        <v>33</v>
      </c>
      <c r="G16" s="22">
        <f>DCOUNT(DATABASE,11,T12:T13)</f>
        <v>83</v>
      </c>
      <c r="L16" s="30"/>
    </row>
    <row r="17" spans="4:12" ht="12.75">
      <c r="D17" s="11" t="s">
        <v>36</v>
      </c>
      <c r="G17" s="20">
        <f>DSUM(DATABASE,4,$T$13:$T$14)</f>
        <v>8456.5</v>
      </c>
      <c r="L17" s="30"/>
    </row>
    <row r="18" spans="4:12" ht="12.75">
      <c r="D18" s="11" t="s">
        <v>37</v>
      </c>
      <c r="G18" s="20">
        <f>DSUM(DATABASE,5,$T$13:$T$14)</f>
        <v>115325.6</v>
      </c>
      <c r="L18" s="30"/>
    </row>
    <row r="19" spans="4:12" ht="12.75">
      <c r="D19" s="11" t="s">
        <v>34</v>
      </c>
      <c r="G19" s="17">
        <f>DSUM(DATABASE,6,$T$13:$T$14)</f>
        <v>3099771.2199999997</v>
      </c>
      <c r="L19" s="30"/>
    </row>
    <row r="20" spans="4:12" ht="12.75">
      <c r="D20" s="11" t="s">
        <v>38</v>
      </c>
      <c r="G20" s="17">
        <f>DSUM(DATABASE,7,$T$13:$T$14)</f>
        <v>1375573.5999999996</v>
      </c>
      <c r="L20" s="30"/>
    </row>
    <row r="21" spans="4:12" ht="12.75">
      <c r="D21" s="11" t="s">
        <v>35</v>
      </c>
      <c r="E21" s="21"/>
      <c r="F21" s="21"/>
      <c r="G21" s="17">
        <f>+G19-G20</f>
        <v>1724197.62</v>
      </c>
      <c r="L21" s="30"/>
    </row>
    <row r="22" spans="4:12" ht="12.75">
      <c r="D22" s="11" t="s">
        <v>45</v>
      </c>
      <c r="E22" s="21"/>
      <c r="F22" s="21"/>
      <c r="G22" s="46">
        <f>+G20/G19</f>
        <v>0.44376616929813284</v>
      </c>
      <c r="L22" s="30"/>
    </row>
    <row r="23" spans="4:12" ht="12.75">
      <c r="D23" s="11" t="s">
        <v>41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44</v>
      </c>
      <c r="E24" s="5"/>
      <c r="F24" s="5"/>
      <c r="G24" s="37">
        <f>DAVERAGE(DATABASE,13,T12:T13)/365</f>
        <v>3.125532266050503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40</v>
      </c>
      <c r="L27" s="49"/>
    </row>
    <row r="28" spans="2:18" ht="13.5" thickTop="1">
      <c r="B28" s="55"/>
      <c r="C28" s="8"/>
      <c r="D28" s="8"/>
      <c r="E28" s="9"/>
      <c r="F28" s="9" t="s">
        <v>18</v>
      </c>
      <c r="G28" s="41" t="s">
        <v>6</v>
      </c>
      <c r="H28" s="41"/>
      <c r="I28" s="50" t="s">
        <v>7</v>
      </c>
      <c r="J28" s="50" t="s">
        <v>13</v>
      </c>
      <c r="K28" s="50" t="s">
        <v>6</v>
      </c>
      <c r="L28" s="24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2" t="s">
        <v>7</v>
      </c>
      <c r="H29" s="42" t="s">
        <v>9</v>
      </c>
      <c r="I29" s="51" t="s">
        <v>11</v>
      </c>
      <c r="J29" s="51" t="s">
        <v>14</v>
      </c>
      <c r="K29" s="51" t="s">
        <v>14</v>
      </c>
      <c r="L29" s="25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3" t="s">
        <v>8</v>
      </c>
      <c r="H30" s="43" t="s">
        <v>10</v>
      </c>
      <c r="I30" s="52" t="s">
        <v>12</v>
      </c>
      <c r="J30" s="52" t="s">
        <v>12</v>
      </c>
      <c r="K30" s="52" t="s">
        <v>12</v>
      </c>
      <c r="L30" s="26" t="s">
        <v>14</v>
      </c>
      <c r="M30" s="32" t="s">
        <v>42</v>
      </c>
      <c r="N30" s="36" t="s">
        <v>43</v>
      </c>
      <c r="O30" s="58"/>
      <c r="P30" s="58"/>
      <c r="Q30" s="58"/>
      <c r="R30" s="58"/>
    </row>
    <row r="31" spans="2:14" s="2" customFormat="1" ht="13.5" thickTop="1">
      <c r="B31">
        <v>420329601</v>
      </c>
      <c r="C31">
        <v>1</v>
      </c>
      <c r="D31" t="s">
        <v>57</v>
      </c>
      <c r="E31">
        <v>27</v>
      </c>
      <c r="F31">
        <v>415.2</v>
      </c>
      <c r="G31">
        <v>7637.46</v>
      </c>
      <c r="H31">
        <v>4582.48</v>
      </c>
      <c r="I31" s="59">
        <v>35324</v>
      </c>
      <c r="J31" s="59">
        <v>36159</v>
      </c>
      <c r="K31" s="59">
        <v>36495</v>
      </c>
      <c r="L31">
        <v>-191</v>
      </c>
      <c r="M31" t="s">
        <v>52</v>
      </c>
      <c r="N31">
        <v>1171</v>
      </c>
    </row>
    <row r="32" spans="2:14" s="2" customFormat="1" ht="12.75">
      <c r="B32">
        <v>420319501</v>
      </c>
      <c r="C32">
        <v>2</v>
      </c>
      <c r="D32" t="s">
        <v>58</v>
      </c>
      <c r="E32">
        <v>47</v>
      </c>
      <c r="F32">
        <v>661.8</v>
      </c>
      <c r="G32">
        <v>13924.8</v>
      </c>
      <c r="H32">
        <v>14621.04</v>
      </c>
      <c r="I32" s="59">
        <v>35030</v>
      </c>
      <c r="J32" s="59">
        <v>36130</v>
      </c>
      <c r="K32" s="59">
        <v>36495</v>
      </c>
      <c r="L32">
        <v>-191</v>
      </c>
      <c r="M32" t="s">
        <v>55</v>
      </c>
      <c r="N32">
        <v>1465</v>
      </c>
    </row>
    <row r="33" spans="2:14" s="2" customFormat="1" ht="12.75">
      <c r="B33">
        <v>420039501</v>
      </c>
      <c r="C33">
        <v>1</v>
      </c>
      <c r="D33" t="s">
        <v>59</v>
      </c>
      <c r="E33">
        <v>119</v>
      </c>
      <c r="F33">
        <v>2448.4</v>
      </c>
      <c r="G33">
        <v>52243.39</v>
      </c>
      <c r="H33">
        <v>52243.39</v>
      </c>
      <c r="I33" s="59">
        <v>34816</v>
      </c>
      <c r="J33" s="59">
        <v>36130</v>
      </c>
      <c r="K33" s="59">
        <v>36617</v>
      </c>
      <c r="L33">
        <v>-69</v>
      </c>
      <c r="M33" t="s">
        <v>60</v>
      </c>
      <c r="N33">
        <v>1801</v>
      </c>
    </row>
    <row r="34" spans="2:14" s="2" customFormat="1" ht="12.75">
      <c r="B34">
        <v>420069601</v>
      </c>
      <c r="C34">
        <v>1</v>
      </c>
      <c r="D34" t="s">
        <v>61</v>
      </c>
      <c r="E34">
        <v>82</v>
      </c>
      <c r="F34">
        <v>1544</v>
      </c>
      <c r="G34">
        <v>58903.6</v>
      </c>
      <c r="H34">
        <v>58903.6</v>
      </c>
      <c r="I34" s="59">
        <v>35222</v>
      </c>
      <c r="J34" s="59">
        <v>36159</v>
      </c>
      <c r="K34" s="59">
        <v>36861</v>
      </c>
      <c r="L34">
        <v>175</v>
      </c>
      <c r="M34" t="s">
        <v>62</v>
      </c>
      <c r="N34">
        <v>1639</v>
      </c>
    </row>
    <row r="35" spans="2:14" s="2" customFormat="1" ht="12.75">
      <c r="B35">
        <v>420039801</v>
      </c>
      <c r="C35">
        <v>1</v>
      </c>
      <c r="D35" t="s">
        <v>63</v>
      </c>
      <c r="E35">
        <v>357</v>
      </c>
      <c r="F35">
        <v>3257.6</v>
      </c>
      <c r="G35">
        <v>6306.68</v>
      </c>
      <c r="H35">
        <v>15241.13</v>
      </c>
      <c r="I35" s="59">
        <v>36286</v>
      </c>
      <c r="J35" s="59">
        <v>36861</v>
      </c>
      <c r="K35" s="59">
        <v>36861</v>
      </c>
      <c r="L35">
        <v>175</v>
      </c>
      <c r="M35" t="s">
        <v>64</v>
      </c>
      <c r="N35">
        <v>575</v>
      </c>
    </row>
    <row r="36" spans="2:14" s="2" customFormat="1" ht="12.75">
      <c r="B36">
        <v>420449701</v>
      </c>
      <c r="C36">
        <v>1</v>
      </c>
      <c r="D36" t="s">
        <v>65</v>
      </c>
      <c r="E36">
        <v>187</v>
      </c>
      <c r="F36">
        <v>2543</v>
      </c>
      <c r="G36">
        <v>109053.8</v>
      </c>
      <c r="H36">
        <v>81790.35</v>
      </c>
      <c r="I36" s="59">
        <v>35922</v>
      </c>
      <c r="J36" s="59">
        <v>36891</v>
      </c>
      <c r="K36" s="59">
        <v>36891</v>
      </c>
      <c r="L36">
        <v>205</v>
      </c>
      <c r="M36" t="s">
        <v>66</v>
      </c>
      <c r="N36">
        <v>969</v>
      </c>
    </row>
    <row r="37" spans="2:14" s="2" customFormat="1" ht="12.75">
      <c r="B37">
        <v>420479701</v>
      </c>
      <c r="C37">
        <v>1</v>
      </c>
      <c r="D37" t="s">
        <v>67</v>
      </c>
      <c r="E37">
        <v>42</v>
      </c>
      <c r="F37">
        <v>618</v>
      </c>
      <c r="G37">
        <v>21637.15</v>
      </c>
      <c r="H37">
        <v>21637.15</v>
      </c>
      <c r="I37" s="59">
        <v>35922</v>
      </c>
      <c r="J37" s="59">
        <v>36891</v>
      </c>
      <c r="K37" s="59">
        <v>36891</v>
      </c>
      <c r="L37">
        <v>205</v>
      </c>
      <c r="M37" t="s">
        <v>66</v>
      </c>
      <c r="N37">
        <v>969</v>
      </c>
    </row>
    <row r="38" spans="2:14" s="2" customFormat="1" ht="12.75">
      <c r="B38">
        <v>420309801</v>
      </c>
      <c r="C38">
        <v>1</v>
      </c>
      <c r="D38" t="s">
        <v>68</v>
      </c>
      <c r="E38">
        <v>78</v>
      </c>
      <c r="F38">
        <v>1131.6</v>
      </c>
      <c r="G38">
        <v>23444.05</v>
      </c>
      <c r="H38">
        <v>23444.05</v>
      </c>
      <c r="I38" s="59">
        <v>36644</v>
      </c>
      <c r="J38" s="59">
        <v>36891</v>
      </c>
      <c r="K38" s="59">
        <v>36891</v>
      </c>
      <c r="L38">
        <v>205</v>
      </c>
      <c r="M38" t="s">
        <v>49</v>
      </c>
      <c r="N38">
        <v>247</v>
      </c>
    </row>
    <row r="39" spans="2:14" s="2" customFormat="1" ht="12.75">
      <c r="B39">
        <v>420339701</v>
      </c>
      <c r="C39">
        <v>1</v>
      </c>
      <c r="D39" t="s">
        <v>69</v>
      </c>
      <c r="E39">
        <v>120</v>
      </c>
      <c r="F39">
        <v>386.2</v>
      </c>
      <c r="G39">
        <v>5431.35</v>
      </c>
      <c r="H39">
        <v>5431.35</v>
      </c>
      <c r="I39" s="59">
        <v>35782</v>
      </c>
      <c r="J39" s="59">
        <v>36160</v>
      </c>
      <c r="K39" s="59">
        <v>36891</v>
      </c>
      <c r="L39">
        <v>205</v>
      </c>
      <c r="M39" t="s">
        <v>70</v>
      </c>
      <c r="N39">
        <v>1109</v>
      </c>
    </row>
    <row r="40" spans="2:14" s="2" customFormat="1" ht="12.75">
      <c r="B40">
        <v>420409701</v>
      </c>
      <c r="C40">
        <v>1</v>
      </c>
      <c r="D40" t="s">
        <v>71</v>
      </c>
      <c r="E40">
        <v>115</v>
      </c>
      <c r="F40">
        <v>939.4</v>
      </c>
      <c r="G40">
        <v>16112.4</v>
      </c>
      <c r="H40">
        <v>16112.4</v>
      </c>
      <c r="I40" s="59">
        <v>36013</v>
      </c>
      <c r="J40" s="59">
        <v>36891</v>
      </c>
      <c r="K40" s="59">
        <v>36891</v>
      </c>
      <c r="L40">
        <v>205</v>
      </c>
      <c r="M40" t="s">
        <v>72</v>
      </c>
      <c r="N40">
        <v>878</v>
      </c>
    </row>
    <row r="41" spans="2:14" s="2" customFormat="1" ht="12.75">
      <c r="B41">
        <v>420169801</v>
      </c>
      <c r="C41">
        <v>1</v>
      </c>
      <c r="D41" t="s">
        <v>73</v>
      </c>
      <c r="E41">
        <v>207</v>
      </c>
      <c r="F41">
        <v>2216.2</v>
      </c>
      <c r="G41">
        <v>7052.17</v>
      </c>
      <c r="H41">
        <v>7052.17</v>
      </c>
      <c r="I41" s="59">
        <v>36062</v>
      </c>
      <c r="J41" s="59">
        <v>36891</v>
      </c>
      <c r="K41" s="59">
        <v>36891</v>
      </c>
      <c r="L41">
        <v>205</v>
      </c>
      <c r="M41" t="s">
        <v>64</v>
      </c>
      <c r="N41">
        <v>829</v>
      </c>
    </row>
    <row r="42" spans="2:14" s="2" customFormat="1" ht="12.75">
      <c r="B42">
        <v>420199801</v>
      </c>
      <c r="C42">
        <v>1</v>
      </c>
      <c r="D42" t="s">
        <v>74</v>
      </c>
      <c r="E42">
        <v>89</v>
      </c>
      <c r="F42">
        <v>1284.6</v>
      </c>
      <c r="G42">
        <v>4481.76</v>
      </c>
      <c r="H42">
        <v>44817.6</v>
      </c>
      <c r="I42" s="59">
        <v>36062</v>
      </c>
      <c r="J42" s="59">
        <v>36891</v>
      </c>
      <c r="K42" s="59">
        <v>36891</v>
      </c>
      <c r="L42">
        <v>205</v>
      </c>
      <c r="M42" t="s">
        <v>66</v>
      </c>
      <c r="N42">
        <v>829</v>
      </c>
    </row>
    <row r="43" spans="2:14" s="2" customFormat="1" ht="12.75">
      <c r="B43">
        <v>420359701</v>
      </c>
      <c r="C43">
        <v>1</v>
      </c>
      <c r="D43" t="s">
        <v>75</v>
      </c>
      <c r="E43">
        <v>80</v>
      </c>
      <c r="F43">
        <v>784.4</v>
      </c>
      <c r="G43">
        <v>9658.4</v>
      </c>
      <c r="H43">
        <v>9658.4</v>
      </c>
      <c r="I43" s="59">
        <v>35705</v>
      </c>
      <c r="J43" s="59">
        <v>36525</v>
      </c>
      <c r="K43" s="59">
        <v>36891</v>
      </c>
      <c r="L43">
        <v>205</v>
      </c>
      <c r="M43" t="s">
        <v>76</v>
      </c>
      <c r="N43">
        <v>1186</v>
      </c>
    </row>
    <row r="44" spans="2:14" s="2" customFormat="1" ht="12.75">
      <c r="B44">
        <v>420189801</v>
      </c>
      <c r="C44">
        <v>1</v>
      </c>
      <c r="D44" t="s">
        <v>77</v>
      </c>
      <c r="E44">
        <v>66</v>
      </c>
      <c r="F44">
        <v>1088</v>
      </c>
      <c r="G44">
        <v>40910.3</v>
      </c>
      <c r="H44">
        <v>40910.3</v>
      </c>
      <c r="I44" s="59">
        <v>36090</v>
      </c>
      <c r="J44" s="59">
        <v>36891</v>
      </c>
      <c r="K44" s="59">
        <v>36891</v>
      </c>
      <c r="L44">
        <v>205</v>
      </c>
      <c r="M44" t="s">
        <v>51</v>
      </c>
      <c r="N44">
        <v>801</v>
      </c>
    </row>
    <row r="45" spans="2:14" s="2" customFormat="1" ht="12.75">
      <c r="B45">
        <v>420079701</v>
      </c>
      <c r="C45">
        <v>1</v>
      </c>
      <c r="D45" t="s">
        <v>78</v>
      </c>
      <c r="E45">
        <v>120</v>
      </c>
      <c r="F45">
        <v>1678</v>
      </c>
      <c r="G45">
        <v>47561.66</v>
      </c>
      <c r="H45">
        <v>4756.17</v>
      </c>
      <c r="I45" s="59">
        <v>35572</v>
      </c>
      <c r="J45" s="59">
        <v>36524</v>
      </c>
      <c r="K45" s="59">
        <v>36891</v>
      </c>
      <c r="L45">
        <v>205</v>
      </c>
      <c r="M45" t="s">
        <v>62</v>
      </c>
      <c r="N45">
        <v>1319</v>
      </c>
    </row>
    <row r="46" spans="2:14" s="2" customFormat="1" ht="12.75">
      <c r="B46">
        <v>420399701</v>
      </c>
      <c r="C46">
        <v>1</v>
      </c>
      <c r="D46" t="s">
        <v>79</v>
      </c>
      <c r="E46">
        <v>90</v>
      </c>
      <c r="F46">
        <v>611.4</v>
      </c>
      <c r="G46">
        <v>1365.55</v>
      </c>
      <c r="H46">
        <v>1365.55</v>
      </c>
      <c r="I46" s="59">
        <v>35746</v>
      </c>
      <c r="J46" s="59">
        <v>36891</v>
      </c>
      <c r="K46" s="59">
        <v>36891</v>
      </c>
      <c r="L46">
        <v>205</v>
      </c>
      <c r="M46" t="s">
        <v>51</v>
      </c>
      <c r="N46">
        <v>1145</v>
      </c>
    </row>
    <row r="47" spans="2:14" s="2" customFormat="1" ht="12.75">
      <c r="B47">
        <v>420070002</v>
      </c>
      <c r="C47">
        <v>1</v>
      </c>
      <c r="D47" t="s">
        <v>80</v>
      </c>
      <c r="E47">
        <v>36</v>
      </c>
      <c r="F47">
        <v>259</v>
      </c>
      <c r="G47">
        <v>2590</v>
      </c>
      <c r="H47">
        <v>1165.5</v>
      </c>
      <c r="I47" s="59">
        <v>36500</v>
      </c>
      <c r="J47" s="59">
        <v>36891</v>
      </c>
      <c r="K47" s="59">
        <v>36891</v>
      </c>
      <c r="L47">
        <v>205</v>
      </c>
      <c r="M47" t="s">
        <v>56</v>
      </c>
      <c r="N47">
        <v>391</v>
      </c>
    </row>
    <row r="48" spans="2:14" s="2" customFormat="1" ht="12.75">
      <c r="B48">
        <v>420029801</v>
      </c>
      <c r="C48">
        <v>1</v>
      </c>
      <c r="D48" t="s">
        <v>81</v>
      </c>
      <c r="E48">
        <v>51</v>
      </c>
      <c r="F48">
        <v>1062</v>
      </c>
      <c r="G48">
        <v>3904.83</v>
      </c>
      <c r="H48">
        <v>39048.33</v>
      </c>
      <c r="I48" s="59">
        <v>35873</v>
      </c>
      <c r="J48" s="59">
        <v>36891</v>
      </c>
      <c r="K48" s="59">
        <v>36891</v>
      </c>
      <c r="L48">
        <v>205</v>
      </c>
      <c r="M48" t="s">
        <v>76</v>
      </c>
      <c r="N48">
        <v>1018</v>
      </c>
    </row>
    <row r="49" spans="2:14" s="2" customFormat="1" ht="12.75">
      <c r="B49">
        <v>420289701</v>
      </c>
      <c r="C49">
        <v>2</v>
      </c>
      <c r="D49" t="s">
        <v>82</v>
      </c>
      <c r="E49">
        <v>56</v>
      </c>
      <c r="F49">
        <v>334.4</v>
      </c>
      <c r="G49">
        <v>3439.6</v>
      </c>
      <c r="H49">
        <v>3439.6</v>
      </c>
      <c r="I49" s="59">
        <v>36047</v>
      </c>
      <c r="J49" s="59">
        <v>36891</v>
      </c>
      <c r="K49" s="59">
        <v>36891</v>
      </c>
      <c r="L49">
        <v>205</v>
      </c>
      <c r="M49" t="s">
        <v>76</v>
      </c>
      <c r="N49">
        <v>844</v>
      </c>
    </row>
    <row r="50" spans="2:14" s="2" customFormat="1" ht="12.75">
      <c r="B50">
        <v>420049801</v>
      </c>
      <c r="C50">
        <v>1</v>
      </c>
      <c r="D50" t="s">
        <v>83</v>
      </c>
      <c r="E50">
        <v>40</v>
      </c>
      <c r="F50">
        <v>338</v>
      </c>
      <c r="G50">
        <v>12399.68</v>
      </c>
      <c r="H50">
        <v>12399.68</v>
      </c>
      <c r="I50" s="59">
        <v>35873</v>
      </c>
      <c r="J50" s="59">
        <v>36891</v>
      </c>
      <c r="K50" s="59">
        <v>36891</v>
      </c>
      <c r="L50">
        <v>205</v>
      </c>
      <c r="M50" t="s">
        <v>76</v>
      </c>
      <c r="N50">
        <v>1018</v>
      </c>
    </row>
    <row r="51" spans="2:14" s="2" customFormat="1" ht="12.75">
      <c r="B51">
        <v>420209801</v>
      </c>
      <c r="C51">
        <v>1</v>
      </c>
      <c r="D51" t="s">
        <v>84</v>
      </c>
      <c r="E51">
        <v>95</v>
      </c>
      <c r="F51">
        <v>1530</v>
      </c>
      <c r="G51">
        <v>52568.3</v>
      </c>
      <c r="H51">
        <v>16821.86</v>
      </c>
      <c r="I51" s="59">
        <v>36090</v>
      </c>
      <c r="J51" s="59">
        <v>36891</v>
      </c>
      <c r="K51" s="59">
        <v>36891</v>
      </c>
      <c r="L51">
        <v>205</v>
      </c>
      <c r="M51" t="s">
        <v>51</v>
      </c>
      <c r="N51">
        <v>801</v>
      </c>
    </row>
    <row r="52" spans="2:14" s="2" customFormat="1" ht="12.75">
      <c r="B52">
        <v>420299701</v>
      </c>
      <c r="C52">
        <v>1</v>
      </c>
      <c r="D52" t="s">
        <v>85</v>
      </c>
      <c r="E52">
        <v>88</v>
      </c>
      <c r="F52">
        <v>1041</v>
      </c>
      <c r="G52">
        <v>21162.9</v>
      </c>
      <c r="H52">
        <v>10581.45</v>
      </c>
      <c r="I52" s="59">
        <v>35732</v>
      </c>
      <c r="J52" s="59">
        <v>36891</v>
      </c>
      <c r="K52" s="59">
        <v>36891</v>
      </c>
      <c r="L52">
        <v>205</v>
      </c>
      <c r="M52" t="s">
        <v>76</v>
      </c>
      <c r="N52">
        <v>1159</v>
      </c>
    </row>
    <row r="53" spans="2:14" s="2" customFormat="1" ht="12.75">
      <c r="B53">
        <v>420399601</v>
      </c>
      <c r="C53">
        <v>1</v>
      </c>
      <c r="D53" t="s">
        <v>86</v>
      </c>
      <c r="E53">
        <v>129</v>
      </c>
      <c r="F53">
        <v>2842</v>
      </c>
      <c r="G53">
        <v>129252.15</v>
      </c>
      <c r="H53">
        <v>12925.22</v>
      </c>
      <c r="I53" s="59">
        <v>35705</v>
      </c>
      <c r="J53" s="59">
        <v>36891</v>
      </c>
      <c r="K53" s="59">
        <v>36891</v>
      </c>
      <c r="L53">
        <v>205</v>
      </c>
      <c r="M53" t="s">
        <v>66</v>
      </c>
      <c r="N53">
        <v>1186</v>
      </c>
    </row>
    <row r="54" spans="2:14" s="2" customFormat="1" ht="12.75">
      <c r="B54">
        <v>420539701</v>
      </c>
      <c r="C54">
        <v>1</v>
      </c>
      <c r="D54" t="s">
        <v>87</v>
      </c>
      <c r="E54">
        <v>50</v>
      </c>
      <c r="F54">
        <v>605</v>
      </c>
      <c r="G54">
        <v>7353.25</v>
      </c>
      <c r="H54">
        <v>7353.25</v>
      </c>
      <c r="I54" s="59">
        <v>36255</v>
      </c>
      <c r="J54" s="59">
        <v>36525</v>
      </c>
      <c r="K54" s="59">
        <v>36891</v>
      </c>
      <c r="L54">
        <v>205</v>
      </c>
      <c r="M54" t="s">
        <v>88</v>
      </c>
      <c r="N54">
        <v>636</v>
      </c>
    </row>
    <row r="55" spans="2:14" s="2" customFormat="1" ht="12.75">
      <c r="B55">
        <v>420129801</v>
      </c>
      <c r="C55">
        <v>1</v>
      </c>
      <c r="D55" t="s">
        <v>89</v>
      </c>
      <c r="E55">
        <v>126</v>
      </c>
      <c r="F55">
        <v>2332.6</v>
      </c>
      <c r="G55">
        <v>8014.74</v>
      </c>
      <c r="H55">
        <v>80147.44</v>
      </c>
      <c r="I55" s="59">
        <v>36062</v>
      </c>
      <c r="J55" s="59">
        <v>36891</v>
      </c>
      <c r="K55" s="59">
        <v>36891</v>
      </c>
      <c r="L55">
        <v>205</v>
      </c>
      <c r="M55" t="s">
        <v>66</v>
      </c>
      <c r="N55">
        <v>829</v>
      </c>
    </row>
    <row r="56" spans="2:14" s="2" customFormat="1" ht="12.75">
      <c r="B56">
        <v>420289901</v>
      </c>
      <c r="C56">
        <v>1</v>
      </c>
      <c r="D56" t="s">
        <v>90</v>
      </c>
      <c r="E56">
        <v>36</v>
      </c>
      <c r="F56">
        <v>398</v>
      </c>
      <c r="G56">
        <v>19004.3</v>
      </c>
      <c r="H56">
        <v>1900.43</v>
      </c>
      <c r="I56" s="59">
        <v>36474</v>
      </c>
      <c r="J56" s="59">
        <v>36975</v>
      </c>
      <c r="K56" s="59">
        <v>36975</v>
      </c>
      <c r="L56">
        <v>289</v>
      </c>
      <c r="M56" t="s">
        <v>91</v>
      </c>
      <c r="N56">
        <v>501</v>
      </c>
    </row>
    <row r="57" spans="2:14" s="2" customFormat="1" ht="12.75">
      <c r="B57">
        <v>420199601</v>
      </c>
      <c r="C57">
        <v>1</v>
      </c>
      <c r="D57" t="s">
        <v>92</v>
      </c>
      <c r="E57">
        <v>15</v>
      </c>
      <c r="F57">
        <v>338</v>
      </c>
      <c r="G57">
        <v>6119.9</v>
      </c>
      <c r="H57">
        <v>5557.5</v>
      </c>
      <c r="I57" s="59">
        <v>35327</v>
      </c>
      <c r="J57" s="59">
        <v>35886</v>
      </c>
      <c r="K57" s="59">
        <v>36982</v>
      </c>
      <c r="L57">
        <v>296</v>
      </c>
      <c r="M57" t="s">
        <v>51</v>
      </c>
      <c r="N57">
        <v>1655</v>
      </c>
    </row>
    <row r="58" spans="2:14" s="2" customFormat="1" ht="12.75">
      <c r="B58">
        <v>420099501</v>
      </c>
      <c r="C58">
        <v>2</v>
      </c>
      <c r="D58" t="s">
        <v>93</v>
      </c>
      <c r="E58">
        <v>35</v>
      </c>
      <c r="F58">
        <v>802.4</v>
      </c>
      <c r="G58">
        <v>18709</v>
      </c>
      <c r="H58">
        <v>20392.81</v>
      </c>
      <c r="I58" s="59">
        <v>34830</v>
      </c>
      <c r="J58" s="59">
        <v>35765</v>
      </c>
      <c r="K58" s="59">
        <v>36982</v>
      </c>
      <c r="L58">
        <v>296</v>
      </c>
      <c r="M58" t="s">
        <v>72</v>
      </c>
      <c r="N58">
        <v>2152</v>
      </c>
    </row>
    <row r="59" spans="2:14" s="2" customFormat="1" ht="12.75">
      <c r="B59">
        <v>420059501</v>
      </c>
      <c r="C59">
        <v>1</v>
      </c>
      <c r="D59" t="s">
        <v>94</v>
      </c>
      <c r="E59">
        <v>134</v>
      </c>
      <c r="F59">
        <v>2955.6</v>
      </c>
      <c r="G59">
        <v>50679.25</v>
      </c>
      <c r="H59">
        <v>15710.57</v>
      </c>
      <c r="I59" s="59">
        <v>35031</v>
      </c>
      <c r="J59" s="59">
        <v>36160</v>
      </c>
      <c r="K59" s="59">
        <v>36982</v>
      </c>
      <c r="L59">
        <v>296</v>
      </c>
      <c r="M59" t="s">
        <v>51</v>
      </c>
      <c r="N59">
        <v>1951</v>
      </c>
    </row>
    <row r="60" spans="2:14" s="2" customFormat="1" ht="12.75">
      <c r="B60">
        <v>420339601</v>
      </c>
      <c r="C60">
        <v>2</v>
      </c>
      <c r="D60" t="s">
        <v>95</v>
      </c>
      <c r="E60">
        <v>18</v>
      </c>
      <c r="F60">
        <v>426.4</v>
      </c>
      <c r="G60">
        <v>7328.75</v>
      </c>
      <c r="H60">
        <v>7328.75</v>
      </c>
      <c r="I60" s="59">
        <v>35433</v>
      </c>
      <c r="J60" s="59">
        <v>36161</v>
      </c>
      <c r="K60" s="59">
        <v>36982</v>
      </c>
      <c r="L60">
        <v>296</v>
      </c>
      <c r="M60" t="s">
        <v>72</v>
      </c>
      <c r="N60">
        <v>1549</v>
      </c>
    </row>
    <row r="61" spans="2:14" s="2" customFormat="1" ht="12.75">
      <c r="B61">
        <v>420209601</v>
      </c>
      <c r="C61">
        <v>1</v>
      </c>
      <c r="D61" t="s">
        <v>96</v>
      </c>
      <c r="E61">
        <v>69</v>
      </c>
      <c r="F61">
        <v>1568</v>
      </c>
      <c r="G61">
        <v>27209.6</v>
      </c>
      <c r="H61">
        <v>21767.68</v>
      </c>
      <c r="I61" s="59">
        <v>35334</v>
      </c>
      <c r="J61" s="59">
        <v>36265</v>
      </c>
      <c r="K61" s="59">
        <v>36996</v>
      </c>
      <c r="L61">
        <v>310</v>
      </c>
      <c r="M61" t="s">
        <v>76</v>
      </c>
      <c r="N61">
        <v>1662</v>
      </c>
    </row>
    <row r="62" spans="2:14" s="2" customFormat="1" ht="12.75">
      <c r="B62">
        <v>420529501</v>
      </c>
      <c r="C62">
        <v>2</v>
      </c>
      <c r="D62" t="s">
        <v>97</v>
      </c>
      <c r="E62">
        <v>40</v>
      </c>
      <c r="F62">
        <v>871</v>
      </c>
      <c r="G62">
        <v>18207.71</v>
      </c>
      <c r="H62">
        <v>4808.18</v>
      </c>
      <c r="I62" s="59">
        <v>35025</v>
      </c>
      <c r="J62" s="59">
        <v>35795</v>
      </c>
      <c r="K62" s="59">
        <v>36996</v>
      </c>
      <c r="L62">
        <v>310</v>
      </c>
      <c r="M62" t="s">
        <v>55</v>
      </c>
      <c r="N62">
        <v>1971</v>
      </c>
    </row>
    <row r="63" spans="2:14" s="2" customFormat="1" ht="12.75">
      <c r="B63">
        <v>420249601</v>
      </c>
      <c r="C63">
        <v>1</v>
      </c>
      <c r="D63" t="s">
        <v>98</v>
      </c>
      <c r="E63">
        <v>210</v>
      </c>
      <c r="F63">
        <v>3279</v>
      </c>
      <c r="G63">
        <v>47129.8</v>
      </c>
      <c r="H63">
        <v>4712.98</v>
      </c>
      <c r="I63" s="59">
        <v>35355</v>
      </c>
      <c r="J63" s="59">
        <v>36251</v>
      </c>
      <c r="K63" s="59">
        <v>36996</v>
      </c>
      <c r="L63">
        <v>310</v>
      </c>
      <c r="M63" t="s">
        <v>51</v>
      </c>
      <c r="N63">
        <v>1641</v>
      </c>
    </row>
    <row r="64" spans="2:14" s="2" customFormat="1" ht="12.75">
      <c r="B64">
        <v>420289601</v>
      </c>
      <c r="C64">
        <v>2</v>
      </c>
      <c r="D64" t="s">
        <v>99</v>
      </c>
      <c r="E64">
        <v>52</v>
      </c>
      <c r="F64">
        <v>1021.8</v>
      </c>
      <c r="G64">
        <v>15209.4</v>
      </c>
      <c r="H64">
        <v>15969.87</v>
      </c>
      <c r="I64" s="59">
        <v>35327</v>
      </c>
      <c r="J64" s="59">
        <v>36280</v>
      </c>
      <c r="K64" s="59">
        <v>36996</v>
      </c>
      <c r="L64">
        <v>310</v>
      </c>
      <c r="M64" t="s">
        <v>55</v>
      </c>
      <c r="N64">
        <v>1669</v>
      </c>
    </row>
    <row r="65" spans="2:14" s="2" customFormat="1" ht="12.75">
      <c r="B65">
        <v>420029901</v>
      </c>
      <c r="C65">
        <v>1</v>
      </c>
      <c r="D65" t="s">
        <v>100</v>
      </c>
      <c r="E65">
        <v>132</v>
      </c>
      <c r="F65">
        <v>2032.8</v>
      </c>
      <c r="G65">
        <v>35698.92</v>
      </c>
      <c r="H65">
        <v>3569.89</v>
      </c>
      <c r="I65" s="59">
        <v>36328</v>
      </c>
      <c r="J65" s="59">
        <v>36646</v>
      </c>
      <c r="K65" s="59">
        <v>37011</v>
      </c>
      <c r="L65">
        <v>325</v>
      </c>
      <c r="M65" t="s">
        <v>49</v>
      </c>
      <c r="N65">
        <v>683</v>
      </c>
    </row>
    <row r="66" spans="2:14" s="2" customFormat="1" ht="12.75">
      <c r="B66">
        <v>420349601</v>
      </c>
      <c r="C66">
        <v>2</v>
      </c>
      <c r="D66" t="s">
        <v>101</v>
      </c>
      <c r="E66">
        <v>48</v>
      </c>
      <c r="F66">
        <v>888.8</v>
      </c>
      <c r="G66">
        <v>15264.1</v>
      </c>
      <c r="H66">
        <v>15264.1</v>
      </c>
      <c r="I66" s="59">
        <v>35436</v>
      </c>
      <c r="J66" s="59">
        <v>36280</v>
      </c>
      <c r="K66" s="59">
        <v>37011</v>
      </c>
      <c r="L66">
        <v>325</v>
      </c>
      <c r="M66" t="s">
        <v>72</v>
      </c>
      <c r="N66">
        <v>1575</v>
      </c>
    </row>
    <row r="67" spans="2:14" s="2" customFormat="1" ht="12.75">
      <c r="B67">
        <v>420119801</v>
      </c>
      <c r="C67">
        <v>2</v>
      </c>
      <c r="D67" t="s">
        <v>102</v>
      </c>
      <c r="E67">
        <v>99</v>
      </c>
      <c r="F67">
        <v>1598</v>
      </c>
      <c r="G67">
        <v>23755.52</v>
      </c>
      <c r="H67">
        <v>2375.55</v>
      </c>
      <c r="I67" s="59">
        <v>36014</v>
      </c>
      <c r="J67" s="59">
        <v>37072</v>
      </c>
      <c r="K67" s="59">
        <v>37072</v>
      </c>
      <c r="L67">
        <v>386</v>
      </c>
      <c r="M67" t="s">
        <v>72</v>
      </c>
      <c r="N67">
        <v>1058</v>
      </c>
    </row>
    <row r="68" spans="2:14" s="2" customFormat="1" ht="12.75">
      <c r="B68">
        <v>420109801</v>
      </c>
      <c r="C68">
        <v>1</v>
      </c>
      <c r="D68" t="s">
        <v>103</v>
      </c>
      <c r="E68">
        <v>362</v>
      </c>
      <c r="F68">
        <v>7145.6</v>
      </c>
      <c r="G68">
        <v>112240.86</v>
      </c>
      <c r="H68">
        <v>74078.97</v>
      </c>
      <c r="I68" s="59">
        <v>35992</v>
      </c>
      <c r="J68" s="59">
        <v>37072</v>
      </c>
      <c r="K68" s="59">
        <v>37072</v>
      </c>
      <c r="L68">
        <v>386</v>
      </c>
      <c r="M68" t="s">
        <v>66</v>
      </c>
      <c r="N68">
        <v>1080</v>
      </c>
    </row>
    <row r="69" spans="2:14" s="2" customFormat="1" ht="12.75">
      <c r="B69">
        <v>420099801</v>
      </c>
      <c r="C69">
        <v>1</v>
      </c>
      <c r="D69" t="s">
        <v>104</v>
      </c>
      <c r="E69">
        <v>134</v>
      </c>
      <c r="F69">
        <v>2150</v>
      </c>
      <c r="G69">
        <v>37005.74</v>
      </c>
      <c r="H69">
        <v>3700.57</v>
      </c>
      <c r="I69" s="59">
        <v>35992</v>
      </c>
      <c r="J69" s="59">
        <v>37072</v>
      </c>
      <c r="K69" s="59">
        <v>37072</v>
      </c>
      <c r="L69">
        <v>386</v>
      </c>
      <c r="M69" t="s">
        <v>76</v>
      </c>
      <c r="N69">
        <v>1080</v>
      </c>
    </row>
    <row r="70" spans="2:14" s="2" customFormat="1" ht="12.75">
      <c r="B70">
        <v>420059901</v>
      </c>
      <c r="C70">
        <v>1</v>
      </c>
      <c r="D70" t="s">
        <v>105</v>
      </c>
      <c r="E70">
        <v>177</v>
      </c>
      <c r="F70">
        <v>1648</v>
      </c>
      <c r="G70">
        <v>38506.29</v>
      </c>
      <c r="H70">
        <v>7701.26</v>
      </c>
      <c r="I70" s="59">
        <v>36369</v>
      </c>
      <c r="J70" s="59">
        <v>37226</v>
      </c>
      <c r="K70" s="59">
        <v>37226</v>
      </c>
      <c r="L70">
        <v>540</v>
      </c>
      <c r="M70" t="s">
        <v>53</v>
      </c>
      <c r="N70">
        <v>857</v>
      </c>
    </row>
    <row r="71" spans="2:14" s="2" customFormat="1" ht="12.75">
      <c r="B71">
        <v>420019901</v>
      </c>
      <c r="C71">
        <v>1</v>
      </c>
      <c r="D71" t="s">
        <v>106</v>
      </c>
      <c r="E71">
        <v>60</v>
      </c>
      <c r="F71">
        <v>659.2</v>
      </c>
      <c r="G71">
        <v>25156.62</v>
      </c>
      <c r="H71">
        <v>2515.66</v>
      </c>
      <c r="I71" s="59">
        <v>36228</v>
      </c>
      <c r="J71" s="59">
        <v>37256</v>
      </c>
      <c r="K71" s="59">
        <v>37256</v>
      </c>
      <c r="L71">
        <v>570</v>
      </c>
      <c r="M71" t="s">
        <v>46</v>
      </c>
      <c r="N71">
        <v>1028</v>
      </c>
    </row>
    <row r="72" spans="2:14" s="2" customFormat="1" ht="12.75">
      <c r="B72">
        <v>420329801</v>
      </c>
      <c r="C72">
        <v>1</v>
      </c>
      <c r="D72" t="s">
        <v>107</v>
      </c>
      <c r="E72">
        <v>39</v>
      </c>
      <c r="F72">
        <v>764.8</v>
      </c>
      <c r="G72">
        <v>10198.79</v>
      </c>
      <c r="H72">
        <v>1019.88</v>
      </c>
      <c r="I72" s="59">
        <v>35999</v>
      </c>
      <c r="J72" s="59">
        <v>37256</v>
      </c>
      <c r="K72" s="59">
        <v>37256</v>
      </c>
      <c r="L72">
        <v>570</v>
      </c>
      <c r="M72" t="s">
        <v>76</v>
      </c>
      <c r="N72">
        <v>1257</v>
      </c>
    </row>
    <row r="73" spans="2:14" s="2" customFormat="1" ht="12.75">
      <c r="B73">
        <v>420039901</v>
      </c>
      <c r="C73">
        <v>1</v>
      </c>
      <c r="D73" t="s">
        <v>108</v>
      </c>
      <c r="E73">
        <v>101</v>
      </c>
      <c r="F73">
        <v>1360.4</v>
      </c>
      <c r="G73">
        <v>55600.16</v>
      </c>
      <c r="H73">
        <v>5560.02</v>
      </c>
      <c r="I73" s="59">
        <v>36349</v>
      </c>
      <c r="J73" s="59">
        <v>37256</v>
      </c>
      <c r="K73" s="59">
        <v>37256</v>
      </c>
      <c r="L73">
        <v>570</v>
      </c>
      <c r="M73" t="s">
        <v>66</v>
      </c>
      <c r="N73">
        <v>907</v>
      </c>
    </row>
    <row r="74" spans="2:14" s="2" customFormat="1" ht="12.75">
      <c r="B74">
        <v>420089801</v>
      </c>
      <c r="C74">
        <v>1</v>
      </c>
      <c r="D74" t="s">
        <v>109</v>
      </c>
      <c r="E74">
        <v>156</v>
      </c>
      <c r="F74">
        <v>3221</v>
      </c>
      <c r="G74">
        <v>117115.56</v>
      </c>
      <c r="H74">
        <v>11711.56</v>
      </c>
      <c r="I74" s="59">
        <v>35992</v>
      </c>
      <c r="J74" s="59">
        <v>37256</v>
      </c>
      <c r="K74" s="59">
        <v>37256</v>
      </c>
      <c r="L74">
        <v>570</v>
      </c>
      <c r="M74" t="s">
        <v>66</v>
      </c>
      <c r="N74">
        <v>1264</v>
      </c>
    </row>
    <row r="75" spans="2:18" s="2" customFormat="1" ht="12.75">
      <c r="B75">
        <v>420229801</v>
      </c>
      <c r="C75">
        <v>1</v>
      </c>
      <c r="D75" t="s">
        <v>110</v>
      </c>
      <c r="E75">
        <v>218</v>
      </c>
      <c r="F75">
        <v>3589</v>
      </c>
      <c r="G75">
        <v>118189</v>
      </c>
      <c r="H75">
        <v>70913.4</v>
      </c>
      <c r="I75" s="59">
        <v>36228</v>
      </c>
      <c r="J75" s="59">
        <v>37256</v>
      </c>
      <c r="K75" s="59">
        <v>37256</v>
      </c>
      <c r="L75">
        <v>570</v>
      </c>
      <c r="M75" t="s">
        <v>46</v>
      </c>
      <c r="N75">
        <v>1028</v>
      </c>
      <c r="O75" s="48"/>
      <c r="P75" s="48"/>
      <c r="Q75" s="48"/>
      <c r="R75" s="48"/>
    </row>
    <row r="76" spans="2:18" s="2" customFormat="1" ht="12.75">
      <c r="B76">
        <v>420319801</v>
      </c>
      <c r="C76">
        <v>1</v>
      </c>
      <c r="D76" t="s">
        <v>111</v>
      </c>
      <c r="E76">
        <v>52</v>
      </c>
      <c r="F76">
        <v>1291.2</v>
      </c>
      <c r="G76">
        <v>22725.37</v>
      </c>
      <c r="H76">
        <v>2272.54</v>
      </c>
      <c r="I76" s="59">
        <v>35999</v>
      </c>
      <c r="J76" s="59">
        <v>37256</v>
      </c>
      <c r="K76" s="59">
        <v>37256</v>
      </c>
      <c r="L76">
        <v>570</v>
      </c>
      <c r="M76" t="s">
        <v>51</v>
      </c>
      <c r="N76">
        <v>1257</v>
      </c>
      <c r="O76" s="48"/>
      <c r="P76" s="48"/>
      <c r="Q76" s="48"/>
      <c r="R76" s="48"/>
    </row>
    <row r="77" spans="2:18" s="2" customFormat="1" ht="12.75">
      <c r="B77">
        <v>420149801</v>
      </c>
      <c r="C77">
        <v>1</v>
      </c>
      <c r="D77" t="s">
        <v>112</v>
      </c>
      <c r="E77">
        <v>134</v>
      </c>
      <c r="F77">
        <v>1828.2</v>
      </c>
      <c r="G77">
        <v>52351.5</v>
      </c>
      <c r="H77">
        <v>30887.39</v>
      </c>
      <c r="I77" s="59">
        <v>35999</v>
      </c>
      <c r="J77" s="59">
        <v>37256</v>
      </c>
      <c r="K77" s="59">
        <v>37256</v>
      </c>
      <c r="L77">
        <v>570</v>
      </c>
      <c r="M77" t="s">
        <v>52</v>
      </c>
      <c r="N77">
        <v>1257</v>
      </c>
      <c r="O77" s="48"/>
      <c r="P77" s="48"/>
      <c r="Q77" s="48"/>
      <c r="R77" s="48"/>
    </row>
    <row r="78" spans="2:18" s="2" customFormat="1" ht="12.75">
      <c r="B78">
        <v>420179801</v>
      </c>
      <c r="C78">
        <v>1</v>
      </c>
      <c r="D78" t="s">
        <v>113</v>
      </c>
      <c r="E78">
        <v>99</v>
      </c>
      <c r="F78">
        <v>1539</v>
      </c>
      <c r="G78">
        <v>5157.96</v>
      </c>
      <c r="H78">
        <v>7736.94</v>
      </c>
      <c r="I78" s="59">
        <v>36273</v>
      </c>
      <c r="J78" s="59">
        <v>37256</v>
      </c>
      <c r="K78" s="59">
        <v>37256</v>
      </c>
      <c r="L78">
        <v>570</v>
      </c>
      <c r="M78" t="s">
        <v>55</v>
      </c>
      <c r="N78">
        <v>983</v>
      </c>
      <c r="O78" s="48"/>
      <c r="P78" s="48"/>
      <c r="Q78" s="48"/>
      <c r="R78" s="48"/>
    </row>
    <row r="79" spans="2:18" s="2" customFormat="1" ht="12.75">
      <c r="B79">
        <v>420089901</v>
      </c>
      <c r="C79">
        <v>1</v>
      </c>
      <c r="D79" t="s">
        <v>114</v>
      </c>
      <c r="E79">
        <v>104</v>
      </c>
      <c r="F79">
        <v>1214.4</v>
      </c>
      <c r="G79">
        <v>33168.7</v>
      </c>
      <c r="H79">
        <v>3316.87</v>
      </c>
      <c r="I79" s="59">
        <v>36348</v>
      </c>
      <c r="J79" s="59">
        <v>37256</v>
      </c>
      <c r="K79" s="59">
        <v>37256</v>
      </c>
      <c r="L79">
        <v>570</v>
      </c>
      <c r="M79" t="s">
        <v>55</v>
      </c>
      <c r="N79">
        <v>908</v>
      </c>
      <c r="O79" s="48"/>
      <c r="P79" s="48"/>
      <c r="Q79" s="48"/>
      <c r="R79" s="48"/>
    </row>
    <row r="80" spans="2:18" s="2" customFormat="1" ht="12.75">
      <c r="B80">
        <v>420099901</v>
      </c>
      <c r="C80">
        <v>1</v>
      </c>
      <c r="D80" t="s">
        <v>115</v>
      </c>
      <c r="E80">
        <v>146</v>
      </c>
      <c r="F80">
        <v>1745.2</v>
      </c>
      <c r="G80">
        <v>65009.6</v>
      </c>
      <c r="H80">
        <v>6500.96</v>
      </c>
      <c r="I80" s="59">
        <v>36348</v>
      </c>
      <c r="J80" s="59">
        <v>37256</v>
      </c>
      <c r="K80" s="59">
        <v>37256</v>
      </c>
      <c r="L80">
        <v>570</v>
      </c>
      <c r="M80" t="s">
        <v>66</v>
      </c>
      <c r="N80">
        <v>908</v>
      </c>
      <c r="O80" s="48"/>
      <c r="P80" s="48"/>
      <c r="Q80" s="48"/>
      <c r="R80" s="48"/>
    </row>
    <row r="81" spans="2:18" s="2" customFormat="1" ht="12.75">
      <c r="B81">
        <v>420139801</v>
      </c>
      <c r="C81">
        <v>1</v>
      </c>
      <c r="D81" t="s">
        <v>116</v>
      </c>
      <c r="E81">
        <v>71</v>
      </c>
      <c r="F81">
        <v>1735</v>
      </c>
      <c r="G81">
        <v>59874.85</v>
      </c>
      <c r="H81">
        <v>5987.49</v>
      </c>
      <c r="I81" s="59">
        <v>35992</v>
      </c>
      <c r="J81" s="59">
        <v>37256</v>
      </c>
      <c r="K81" s="59">
        <v>37256</v>
      </c>
      <c r="L81">
        <v>570</v>
      </c>
      <c r="M81" t="s">
        <v>62</v>
      </c>
      <c r="N81">
        <v>1264</v>
      </c>
      <c r="O81" s="48"/>
      <c r="P81" s="48"/>
      <c r="Q81" s="48"/>
      <c r="R81" s="48"/>
    </row>
    <row r="82" spans="2:18" s="2" customFormat="1" ht="12.75">
      <c r="B82">
        <v>420239901</v>
      </c>
      <c r="C82">
        <v>1</v>
      </c>
      <c r="D82" t="s">
        <v>117</v>
      </c>
      <c r="E82">
        <v>71</v>
      </c>
      <c r="F82">
        <v>1137.8</v>
      </c>
      <c r="G82">
        <v>17699.25</v>
      </c>
      <c r="H82">
        <v>1769.93</v>
      </c>
      <c r="I82" s="59">
        <v>36573</v>
      </c>
      <c r="J82" s="59">
        <v>37361</v>
      </c>
      <c r="K82" s="59">
        <v>37361</v>
      </c>
      <c r="L82">
        <v>675</v>
      </c>
      <c r="M82" t="s">
        <v>50</v>
      </c>
      <c r="N82">
        <v>788</v>
      </c>
      <c r="O82" s="48"/>
      <c r="P82" s="48"/>
      <c r="Q82" s="48"/>
      <c r="R82" s="48"/>
    </row>
    <row r="83" spans="2:18" s="2" customFormat="1" ht="12.75">
      <c r="B83">
        <v>420199901</v>
      </c>
      <c r="C83">
        <v>1</v>
      </c>
      <c r="D83" t="s">
        <v>118</v>
      </c>
      <c r="E83">
        <v>85</v>
      </c>
      <c r="F83">
        <v>1026.2</v>
      </c>
      <c r="G83">
        <v>15353.7</v>
      </c>
      <c r="H83">
        <v>15353.7</v>
      </c>
      <c r="I83" s="59">
        <v>36384</v>
      </c>
      <c r="J83" s="59">
        <v>37437</v>
      </c>
      <c r="K83" s="59">
        <v>37437</v>
      </c>
      <c r="L83">
        <v>751</v>
      </c>
      <c r="M83" t="s">
        <v>72</v>
      </c>
      <c r="N83">
        <v>1053</v>
      </c>
      <c r="O83" s="48"/>
      <c r="P83" s="48"/>
      <c r="Q83" s="48"/>
      <c r="R83" s="48"/>
    </row>
    <row r="84" spans="2:18" s="2" customFormat="1" ht="12.75">
      <c r="B84">
        <v>420169901</v>
      </c>
      <c r="C84">
        <v>1</v>
      </c>
      <c r="D84" t="s">
        <v>119</v>
      </c>
      <c r="E84">
        <v>85</v>
      </c>
      <c r="F84">
        <v>996.6</v>
      </c>
      <c r="G84">
        <v>15861.7</v>
      </c>
      <c r="H84">
        <v>1586.17</v>
      </c>
      <c r="I84" s="59">
        <v>36448</v>
      </c>
      <c r="J84" s="59">
        <v>37605</v>
      </c>
      <c r="K84" s="59">
        <v>37605</v>
      </c>
      <c r="L84">
        <v>919</v>
      </c>
      <c r="M84" t="s">
        <v>50</v>
      </c>
      <c r="N84">
        <v>1157</v>
      </c>
      <c r="O84" s="48"/>
      <c r="P84" s="48"/>
      <c r="Q84" s="48"/>
      <c r="R84" s="48"/>
    </row>
    <row r="85" spans="2:18" s="2" customFormat="1" ht="12.75">
      <c r="B85">
        <v>420119901</v>
      </c>
      <c r="C85">
        <v>1</v>
      </c>
      <c r="D85" t="s">
        <v>120</v>
      </c>
      <c r="E85">
        <v>77</v>
      </c>
      <c r="F85">
        <v>1033</v>
      </c>
      <c r="G85">
        <v>14570.85</v>
      </c>
      <c r="H85">
        <v>1457.09</v>
      </c>
      <c r="I85" s="59">
        <v>36384</v>
      </c>
      <c r="J85" s="59">
        <v>37605</v>
      </c>
      <c r="K85" s="59">
        <v>37605</v>
      </c>
      <c r="L85">
        <v>919</v>
      </c>
      <c r="M85" t="s">
        <v>72</v>
      </c>
      <c r="N85">
        <v>1221</v>
      </c>
      <c r="O85" s="48"/>
      <c r="P85" s="48"/>
      <c r="Q85" s="48"/>
      <c r="R85" s="48"/>
    </row>
    <row r="86" spans="2:18" s="2" customFormat="1" ht="12.75">
      <c r="B86">
        <v>420299901</v>
      </c>
      <c r="C86">
        <v>1</v>
      </c>
      <c r="D86" t="s">
        <v>121</v>
      </c>
      <c r="E86">
        <v>107</v>
      </c>
      <c r="F86">
        <v>1265.6</v>
      </c>
      <c r="G86">
        <v>53749.75</v>
      </c>
      <c r="H86">
        <v>5374.98</v>
      </c>
      <c r="I86" s="59">
        <v>36455</v>
      </c>
      <c r="J86" s="59">
        <v>37605</v>
      </c>
      <c r="K86" s="59">
        <v>37605</v>
      </c>
      <c r="L86">
        <v>919</v>
      </c>
      <c r="M86" t="s">
        <v>66</v>
      </c>
      <c r="N86">
        <v>1150</v>
      </c>
      <c r="O86" s="48"/>
      <c r="P86" s="48"/>
      <c r="Q86" s="48"/>
      <c r="R86" s="48"/>
    </row>
    <row r="87" spans="2:18" s="2" customFormat="1" ht="12.75">
      <c r="B87">
        <v>420079901</v>
      </c>
      <c r="C87">
        <v>1</v>
      </c>
      <c r="D87" t="s">
        <v>122</v>
      </c>
      <c r="E87">
        <v>207</v>
      </c>
      <c r="F87">
        <v>2757</v>
      </c>
      <c r="G87">
        <v>107759.09</v>
      </c>
      <c r="H87">
        <v>10775.91</v>
      </c>
      <c r="I87" s="59">
        <v>36433</v>
      </c>
      <c r="J87" s="59">
        <v>37605</v>
      </c>
      <c r="K87" s="59">
        <v>37605</v>
      </c>
      <c r="L87">
        <v>919</v>
      </c>
      <c r="M87" t="s">
        <v>66</v>
      </c>
      <c r="N87">
        <v>1172</v>
      </c>
      <c r="O87" s="48"/>
      <c r="P87" s="48"/>
      <c r="Q87" s="48"/>
      <c r="R87" s="48"/>
    </row>
    <row r="88" spans="2:18" s="2" customFormat="1" ht="12.75">
      <c r="B88">
        <v>420319901</v>
      </c>
      <c r="C88">
        <v>1</v>
      </c>
      <c r="D88" t="s">
        <v>123</v>
      </c>
      <c r="E88">
        <v>92.5</v>
      </c>
      <c r="F88">
        <v>1022.4</v>
      </c>
      <c r="G88">
        <v>13951.55</v>
      </c>
      <c r="H88">
        <v>1395.16</v>
      </c>
      <c r="I88" s="59">
        <v>36573</v>
      </c>
      <c r="J88" s="59">
        <v>37621</v>
      </c>
      <c r="K88" s="59">
        <v>37621</v>
      </c>
      <c r="L88">
        <v>935</v>
      </c>
      <c r="M88" t="s">
        <v>50</v>
      </c>
      <c r="N88">
        <v>1048</v>
      </c>
      <c r="O88" s="48"/>
      <c r="P88" s="48"/>
      <c r="Q88" s="48"/>
      <c r="R88" s="48"/>
    </row>
    <row r="89" spans="2:18" s="2" customFormat="1" ht="12.75">
      <c r="B89">
        <v>420259901</v>
      </c>
      <c r="C89">
        <v>1</v>
      </c>
      <c r="D89" t="s">
        <v>124</v>
      </c>
      <c r="E89">
        <v>125</v>
      </c>
      <c r="F89">
        <v>1256</v>
      </c>
      <c r="G89">
        <v>55463.25</v>
      </c>
      <c r="H89">
        <v>55463.25</v>
      </c>
      <c r="I89" s="59">
        <v>36454</v>
      </c>
      <c r="J89" s="59">
        <v>37621</v>
      </c>
      <c r="K89" s="59">
        <v>37621</v>
      </c>
      <c r="L89">
        <v>935</v>
      </c>
      <c r="M89" t="s">
        <v>54</v>
      </c>
      <c r="N89">
        <v>1167</v>
      </c>
      <c r="O89" s="48"/>
      <c r="P89" s="48"/>
      <c r="Q89" s="48"/>
      <c r="R89" s="48"/>
    </row>
    <row r="90" spans="2:18" s="2" customFormat="1" ht="12.75">
      <c r="B90">
        <v>420129901</v>
      </c>
      <c r="C90">
        <v>1</v>
      </c>
      <c r="D90" t="s">
        <v>125</v>
      </c>
      <c r="E90">
        <v>154</v>
      </c>
      <c r="F90">
        <v>1926</v>
      </c>
      <c r="G90">
        <v>77293.35</v>
      </c>
      <c r="H90">
        <v>44830.14</v>
      </c>
      <c r="I90" s="59">
        <v>36320</v>
      </c>
      <c r="J90" s="59">
        <v>37621</v>
      </c>
      <c r="K90" s="59">
        <v>37621</v>
      </c>
      <c r="L90">
        <v>935</v>
      </c>
      <c r="M90" t="s">
        <v>126</v>
      </c>
      <c r="N90">
        <v>1301</v>
      </c>
      <c r="O90" s="48"/>
      <c r="P90" s="48"/>
      <c r="Q90" s="48"/>
      <c r="R90" s="48"/>
    </row>
    <row r="91" spans="2:18" s="2" customFormat="1" ht="12.75">
      <c r="B91">
        <v>420139901</v>
      </c>
      <c r="C91">
        <v>1</v>
      </c>
      <c r="D91" t="s">
        <v>127</v>
      </c>
      <c r="E91">
        <v>74</v>
      </c>
      <c r="F91">
        <v>1583</v>
      </c>
      <c r="G91">
        <v>77036.15</v>
      </c>
      <c r="H91">
        <v>38518.07</v>
      </c>
      <c r="I91" s="59">
        <v>36480</v>
      </c>
      <c r="J91" s="59">
        <v>37621</v>
      </c>
      <c r="K91" s="59">
        <v>37621</v>
      </c>
      <c r="L91">
        <v>935</v>
      </c>
      <c r="M91" t="s">
        <v>64</v>
      </c>
      <c r="N91">
        <v>1141</v>
      </c>
      <c r="O91" s="48"/>
      <c r="P91" s="48"/>
      <c r="Q91" s="48"/>
      <c r="R91" s="48"/>
    </row>
    <row r="92" spans="2:18" s="2" customFormat="1" ht="12.75">
      <c r="B92">
        <v>420090001</v>
      </c>
      <c r="C92">
        <v>1</v>
      </c>
      <c r="D92" t="s">
        <v>128</v>
      </c>
      <c r="E92">
        <v>77</v>
      </c>
      <c r="F92">
        <v>1210.8</v>
      </c>
      <c r="G92">
        <v>63032.2</v>
      </c>
      <c r="H92">
        <v>6303.22</v>
      </c>
      <c r="I92" s="59">
        <v>36679</v>
      </c>
      <c r="J92" s="59">
        <v>37621</v>
      </c>
      <c r="K92" s="59">
        <v>37621</v>
      </c>
      <c r="L92">
        <v>935</v>
      </c>
      <c r="M92" t="s">
        <v>66</v>
      </c>
      <c r="N92">
        <v>942</v>
      </c>
      <c r="O92" s="48"/>
      <c r="P92" s="48"/>
      <c r="Q92" s="48"/>
      <c r="R92" s="48"/>
    </row>
    <row r="93" spans="2:18" s="2" customFormat="1" ht="12.75">
      <c r="B93">
        <v>420100001</v>
      </c>
      <c r="C93">
        <v>1</v>
      </c>
      <c r="D93" t="s">
        <v>129</v>
      </c>
      <c r="E93">
        <v>39</v>
      </c>
      <c r="F93">
        <v>741</v>
      </c>
      <c r="G93">
        <v>38620.92</v>
      </c>
      <c r="H93">
        <v>3862.09</v>
      </c>
      <c r="I93" s="59">
        <v>36679</v>
      </c>
      <c r="J93" s="59">
        <v>37621</v>
      </c>
      <c r="K93" s="59">
        <v>37621</v>
      </c>
      <c r="L93">
        <v>935</v>
      </c>
      <c r="M93" t="s">
        <v>66</v>
      </c>
      <c r="N93">
        <v>942</v>
      </c>
      <c r="O93" s="48"/>
      <c r="P93" s="48"/>
      <c r="Q93" s="48"/>
      <c r="R93" s="48"/>
    </row>
    <row r="94" spans="2:18" s="2" customFormat="1" ht="12.75">
      <c r="B94">
        <v>420409901</v>
      </c>
      <c r="C94">
        <v>1</v>
      </c>
      <c r="D94" t="s">
        <v>130</v>
      </c>
      <c r="E94">
        <v>38</v>
      </c>
      <c r="F94">
        <v>477</v>
      </c>
      <c r="G94">
        <v>10736.05</v>
      </c>
      <c r="H94">
        <v>1073.61</v>
      </c>
      <c r="I94" s="59">
        <v>36468</v>
      </c>
      <c r="J94" s="59">
        <v>37621</v>
      </c>
      <c r="K94" s="59">
        <v>37621</v>
      </c>
      <c r="L94">
        <v>935</v>
      </c>
      <c r="M94" t="s">
        <v>76</v>
      </c>
      <c r="N94">
        <v>1153</v>
      </c>
      <c r="O94" s="48"/>
      <c r="P94" s="48"/>
      <c r="Q94" s="48"/>
      <c r="R94" s="48"/>
    </row>
    <row r="95" spans="2:18" s="2" customFormat="1" ht="12.75">
      <c r="B95">
        <v>420399901</v>
      </c>
      <c r="C95">
        <v>1</v>
      </c>
      <c r="D95" t="s">
        <v>131</v>
      </c>
      <c r="E95">
        <v>186</v>
      </c>
      <c r="F95">
        <v>1445</v>
      </c>
      <c r="G95">
        <v>61479.44</v>
      </c>
      <c r="H95">
        <v>61479.44</v>
      </c>
      <c r="I95" s="59">
        <v>36494</v>
      </c>
      <c r="J95" s="59">
        <v>37621</v>
      </c>
      <c r="K95" s="59">
        <v>37621</v>
      </c>
      <c r="L95">
        <v>935</v>
      </c>
      <c r="M95" t="s">
        <v>54</v>
      </c>
      <c r="N95">
        <v>1127</v>
      </c>
      <c r="O95" s="48"/>
      <c r="P95" s="48"/>
      <c r="Q95" s="48"/>
      <c r="R95" s="48"/>
    </row>
    <row r="96" spans="2:18" s="2" customFormat="1" ht="12.75">
      <c r="B96">
        <v>420159901</v>
      </c>
      <c r="C96">
        <v>2</v>
      </c>
      <c r="D96" t="s">
        <v>132</v>
      </c>
      <c r="E96">
        <v>44</v>
      </c>
      <c r="F96">
        <v>628</v>
      </c>
      <c r="G96">
        <v>24022.45</v>
      </c>
      <c r="H96">
        <v>2402.25</v>
      </c>
      <c r="I96" s="59">
        <v>36320</v>
      </c>
      <c r="J96" s="59">
        <v>37621</v>
      </c>
      <c r="K96" s="59">
        <v>37621</v>
      </c>
      <c r="L96">
        <v>935</v>
      </c>
      <c r="M96" t="s">
        <v>47</v>
      </c>
      <c r="N96">
        <v>1301</v>
      </c>
      <c r="O96" s="48"/>
      <c r="P96" s="48"/>
      <c r="Q96" s="48"/>
      <c r="R96" s="48"/>
    </row>
    <row r="97" spans="2:18" s="2" customFormat="1" ht="12.75">
      <c r="B97">
        <v>420379901</v>
      </c>
      <c r="C97">
        <v>1</v>
      </c>
      <c r="D97" t="s">
        <v>133</v>
      </c>
      <c r="E97">
        <v>108</v>
      </c>
      <c r="F97">
        <v>1355</v>
      </c>
      <c r="G97">
        <v>56966.61</v>
      </c>
      <c r="H97">
        <v>5696.66</v>
      </c>
      <c r="I97" s="59">
        <v>36510</v>
      </c>
      <c r="J97" s="59">
        <v>37621</v>
      </c>
      <c r="K97" s="59">
        <v>37621</v>
      </c>
      <c r="L97">
        <v>935</v>
      </c>
      <c r="M97" t="s">
        <v>76</v>
      </c>
      <c r="N97">
        <v>1111</v>
      </c>
      <c r="O97" s="48"/>
      <c r="P97" s="48"/>
      <c r="Q97" s="48"/>
      <c r="R97" s="48"/>
    </row>
    <row r="98" spans="2:18" s="2" customFormat="1" ht="12.75">
      <c r="B98">
        <v>420069901</v>
      </c>
      <c r="C98">
        <v>1</v>
      </c>
      <c r="D98" t="s">
        <v>134</v>
      </c>
      <c r="E98">
        <v>123</v>
      </c>
      <c r="F98">
        <v>1272.2</v>
      </c>
      <c r="G98">
        <v>30732</v>
      </c>
      <c r="H98">
        <v>3073.2</v>
      </c>
      <c r="I98" s="59">
        <v>36329</v>
      </c>
      <c r="J98" s="59">
        <v>37621</v>
      </c>
      <c r="K98" s="59">
        <v>37621</v>
      </c>
      <c r="L98">
        <v>935</v>
      </c>
      <c r="M98" t="s">
        <v>66</v>
      </c>
      <c r="N98">
        <v>1292</v>
      </c>
      <c r="O98" s="48"/>
      <c r="P98" s="48"/>
      <c r="Q98" s="48"/>
      <c r="R98" s="48"/>
    </row>
    <row r="99" spans="2:18" s="2" customFormat="1" ht="12.75">
      <c r="B99">
        <v>420020001</v>
      </c>
      <c r="C99">
        <v>1</v>
      </c>
      <c r="D99" t="s">
        <v>135</v>
      </c>
      <c r="E99">
        <v>52</v>
      </c>
      <c r="F99">
        <v>352</v>
      </c>
      <c r="G99">
        <v>4531.05</v>
      </c>
      <c r="H99">
        <v>453.11</v>
      </c>
      <c r="I99" s="59">
        <v>36566</v>
      </c>
      <c r="J99" s="59">
        <v>37621</v>
      </c>
      <c r="K99" s="59">
        <v>37621</v>
      </c>
      <c r="L99">
        <v>935</v>
      </c>
      <c r="M99" t="s">
        <v>76</v>
      </c>
      <c r="N99">
        <v>1055</v>
      </c>
      <c r="O99" s="48"/>
      <c r="P99" s="48"/>
      <c r="Q99" s="48"/>
      <c r="R99" s="48"/>
    </row>
    <row r="100" spans="2:18" s="2" customFormat="1" ht="12.75">
      <c r="B100">
        <v>420369901</v>
      </c>
      <c r="C100">
        <v>1</v>
      </c>
      <c r="D100" t="s">
        <v>136</v>
      </c>
      <c r="E100">
        <v>96</v>
      </c>
      <c r="F100">
        <v>1112.2</v>
      </c>
      <c r="G100">
        <v>48571.78</v>
      </c>
      <c r="H100">
        <v>4857.18</v>
      </c>
      <c r="I100" s="59">
        <v>36468</v>
      </c>
      <c r="J100" s="59">
        <v>37621</v>
      </c>
      <c r="K100" s="59">
        <v>37621</v>
      </c>
      <c r="L100">
        <v>935</v>
      </c>
      <c r="M100" t="s">
        <v>66</v>
      </c>
      <c r="N100">
        <v>1153</v>
      </c>
      <c r="O100" s="48"/>
      <c r="P100" s="48"/>
      <c r="Q100" s="48"/>
      <c r="R100" s="48"/>
    </row>
    <row r="101" spans="2:18" s="2" customFormat="1" ht="12.75">
      <c r="B101">
        <v>420149901</v>
      </c>
      <c r="C101">
        <v>1</v>
      </c>
      <c r="D101" t="s">
        <v>137</v>
      </c>
      <c r="E101">
        <v>190</v>
      </c>
      <c r="F101">
        <v>2833.8</v>
      </c>
      <c r="G101">
        <v>122504.25</v>
      </c>
      <c r="H101">
        <v>28175.97</v>
      </c>
      <c r="I101" s="59">
        <v>36480</v>
      </c>
      <c r="J101" s="59">
        <v>37621</v>
      </c>
      <c r="K101" s="59">
        <v>37621</v>
      </c>
      <c r="L101">
        <v>935</v>
      </c>
      <c r="M101" t="s">
        <v>64</v>
      </c>
      <c r="N101">
        <v>1141</v>
      </c>
      <c r="O101" s="48"/>
      <c r="P101" s="48"/>
      <c r="Q101" s="48"/>
      <c r="R101" s="48"/>
    </row>
    <row r="102" spans="2:18" s="2" customFormat="1" ht="12.75">
      <c r="B102">
        <v>420120001</v>
      </c>
      <c r="C102">
        <v>1</v>
      </c>
      <c r="D102" t="s">
        <v>138</v>
      </c>
      <c r="E102">
        <v>43</v>
      </c>
      <c r="F102">
        <v>740.4</v>
      </c>
      <c r="G102">
        <v>38344.5</v>
      </c>
      <c r="H102">
        <v>3834.45</v>
      </c>
      <c r="I102" s="59">
        <v>36679</v>
      </c>
      <c r="J102" s="59">
        <v>37621</v>
      </c>
      <c r="K102" s="59">
        <v>37621</v>
      </c>
      <c r="L102">
        <v>935</v>
      </c>
      <c r="M102" t="s">
        <v>66</v>
      </c>
      <c r="N102">
        <v>942</v>
      </c>
      <c r="O102" s="48"/>
      <c r="P102" s="48"/>
      <c r="Q102" s="48"/>
      <c r="R102" s="48"/>
    </row>
    <row r="103" spans="2:18" s="2" customFormat="1" ht="12.75">
      <c r="B103">
        <v>420359901</v>
      </c>
      <c r="C103">
        <v>1</v>
      </c>
      <c r="D103" t="s">
        <v>139</v>
      </c>
      <c r="E103">
        <v>89</v>
      </c>
      <c r="F103">
        <v>984</v>
      </c>
      <c r="G103">
        <v>33225.33</v>
      </c>
      <c r="H103">
        <v>3948.47</v>
      </c>
      <c r="I103" s="59">
        <v>36461</v>
      </c>
      <c r="J103" s="59">
        <v>37621</v>
      </c>
      <c r="K103" s="59">
        <v>37621</v>
      </c>
      <c r="L103">
        <v>935</v>
      </c>
      <c r="M103" t="s">
        <v>66</v>
      </c>
      <c r="N103">
        <v>1160</v>
      </c>
      <c r="O103" s="48"/>
      <c r="P103" s="48"/>
      <c r="Q103" s="48"/>
      <c r="R103" s="48"/>
    </row>
    <row r="104" spans="2:18" s="2" customFormat="1" ht="12.75">
      <c r="B104">
        <v>420010001</v>
      </c>
      <c r="C104">
        <v>1</v>
      </c>
      <c r="D104" t="s">
        <v>140</v>
      </c>
      <c r="E104">
        <v>57</v>
      </c>
      <c r="F104">
        <v>539.8</v>
      </c>
      <c r="G104">
        <v>9239.15</v>
      </c>
      <c r="H104">
        <v>9239.15</v>
      </c>
      <c r="I104" s="59">
        <v>36696</v>
      </c>
      <c r="J104" s="59">
        <v>37621</v>
      </c>
      <c r="K104" s="59">
        <v>37621</v>
      </c>
      <c r="L104">
        <v>935</v>
      </c>
      <c r="M104" t="s">
        <v>50</v>
      </c>
      <c r="N104">
        <v>925</v>
      </c>
      <c r="O104" s="48"/>
      <c r="P104" s="48"/>
      <c r="Q104" s="48"/>
      <c r="R104" s="48"/>
    </row>
    <row r="105" spans="2:18" s="2" customFormat="1" ht="12.75">
      <c r="B105">
        <v>420110001</v>
      </c>
      <c r="C105">
        <v>1</v>
      </c>
      <c r="D105" t="s">
        <v>141</v>
      </c>
      <c r="E105">
        <v>57</v>
      </c>
      <c r="F105">
        <v>1429</v>
      </c>
      <c r="G105">
        <v>74479.48</v>
      </c>
      <c r="H105">
        <v>7447.95</v>
      </c>
      <c r="I105" s="59">
        <v>36679</v>
      </c>
      <c r="J105" s="59">
        <v>37621</v>
      </c>
      <c r="K105" s="59">
        <v>37621</v>
      </c>
      <c r="L105">
        <v>935</v>
      </c>
      <c r="M105" t="s">
        <v>66</v>
      </c>
      <c r="N105">
        <v>942</v>
      </c>
      <c r="O105" s="48"/>
      <c r="P105" s="48"/>
      <c r="Q105" s="48"/>
      <c r="R105" s="48"/>
    </row>
    <row r="106" spans="2:14" s="2" customFormat="1" ht="12.75">
      <c r="B106">
        <v>420109901</v>
      </c>
      <c r="C106">
        <v>2</v>
      </c>
      <c r="D106" t="s">
        <v>142</v>
      </c>
      <c r="E106">
        <v>108</v>
      </c>
      <c r="F106">
        <v>1763</v>
      </c>
      <c r="G106">
        <v>70577.5</v>
      </c>
      <c r="H106">
        <v>70577.5</v>
      </c>
      <c r="I106" s="59">
        <v>36320</v>
      </c>
      <c r="J106" s="59">
        <v>37621</v>
      </c>
      <c r="K106" s="59">
        <v>37621</v>
      </c>
      <c r="L106">
        <v>935</v>
      </c>
      <c r="M106" t="s">
        <v>47</v>
      </c>
      <c r="N106">
        <v>1301</v>
      </c>
    </row>
    <row r="107" spans="2:18" s="2" customFormat="1" ht="12.75">
      <c r="B107">
        <v>420429901</v>
      </c>
      <c r="C107">
        <v>1</v>
      </c>
      <c r="D107" t="s">
        <v>143</v>
      </c>
      <c r="E107">
        <v>60</v>
      </c>
      <c r="F107">
        <v>318</v>
      </c>
      <c r="G107">
        <v>16597.07</v>
      </c>
      <c r="H107">
        <v>1659.71</v>
      </c>
      <c r="I107" s="59">
        <v>36573</v>
      </c>
      <c r="J107" s="59">
        <v>37621</v>
      </c>
      <c r="K107" s="59">
        <v>37621</v>
      </c>
      <c r="L107">
        <v>935</v>
      </c>
      <c r="M107" t="s">
        <v>46</v>
      </c>
      <c r="N107">
        <v>1048</v>
      </c>
      <c r="O107" s="48"/>
      <c r="P107" s="48"/>
      <c r="Q107" s="48"/>
      <c r="R107" s="48"/>
    </row>
    <row r="108" spans="2:18" s="2" customFormat="1" ht="12.75">
      <c r="B108">
        <v>420269901</v>
      </c>
      <c r="C108">
        <v>1</v>
      </c>
      <c r="D108" t="s">
        <v>144</v>
      </c>
      <c r="E108">
        <v>366</v>
      </c>
      <c r="F108">
        <v>3242.6</v>
      </c>
      <c r="G108">
        <v>109055.11</v>
      </c>
      <c r="H108">
        <v>10905.51</v>
      </c>
      <c r="I108" s="59">
        <v>36384</v>
      </c>
      <c r="J108" s="59">
        <v>37726</v>
      </c>
      <c r="K108" s="59">
        <v>37726</v>
      </c>
      <c r="L108">
        <v>1040</v>
      </c>
      <c r="M108" t="s">
        <v>49</v>
      </c>
      <c r="N108">
        <v>1342</v>
      </c>
      <c r="O108" s="48"/>
      <c r="P108" s="48"/>
      <c r="Q108" s="48"/>
      <c r="R108" s="48"/>
    </row>
    <row r="109" spans="2:18" s="2" customFormat="1" ht="12.75">
      <c r="B109">
        <v>420030001</v>
      </c>
      <c r="C109">
        <v>1</v>
      </c>
      <c r="D109" t="s">
        <v>145</v>
      </c>
      <c r="E109">
        <v>159</v>
      </c>
      <c r="F109">
        <v>468.2</v>
      </c>
      <c r="G109">
        <v>37854.21</v>
      </c>
      <c r="H109">
        <v>3785.42</v>
      </c>
      <c r="I109" s="59">
        <v>36661</v>
      </c>
      <c r="J109" s="59">
        <v>37726</v>
      </c>
      <c r="K109" s="59">
        <v>37726</v>
      </c>
      <c r="L109">
        <v>1040</v>
      </c>
      <c r="M109" t="s">
        <v>54</v>
      </c>
      <c r="N109">
        <v>1065</v>
      </c>
      <c r="O109" s="48"/>
      <c r="P109" s="48"/>
      <c r="Q109" s="48"/>
      <c r="R109" s="48"/>
    </row>
    <row r="110" spans="2:18" s="2" customFormat="1" ht="12.75">
      <c r="B110">
        <v>420060001</v>
      </c>
      <c r="C110">
        <v>1</v>
      </c>
      <c r="D110" t="s">
        <v>146</v>
      </c>
      <c r="E110">
        <v>81</v>
      </c>
      <c r="F110">
        <v>756.6</v>
      </c>
      <c r="G110">
        <v>23132.55</v>
      </c>
      <c r="H110">
        <v>23132.55</v>
      </c>
      <c r="I110" s="59">
        <v>36580</v>
      </c>
      <c r="J110" s="59">
        <v>37986</v>
      </c>
      <c r="K110" s="59">
        <v>37986</v>
      </c>
      <c r="L110">
        <v>1300</v>
      </c>
      <c r="M110" t="s">
        <v>50</v>
      </c>
      <c r="N110">
        <v>1406</v>
      </c>
      <c r="O110" s="48"/>
      <c r="P110" s="48"/>
      <c r="Q110" s="48"/>
      <c r="R110" s="48"/>
    </row>
    <row r="111" spans="2:18" s="2" customFormat="1" ht="12.75">
      <c r="B111">
        <v>420080001</v>
      </c>
      <c r="C111">
        <v>1</v>
      </c>
      <c r="D111" t="s">
        <v>147</v>
      </c>
      <c r="E111">
        <v>24</v>
      </c>
      <c r="F111">
        <v>118.2</v>
      </c>
      <c r="G111">
        <v>6216.4</v>
      </c>
      <c r="H111">
        <v>621.64</v>
      </c>
      <c r="I111" s="59">
        <v>36643</v>
      </c>
      <c r="J111" s="59">
        <v>37986</v>
      </c>
      <c r="K111" s="59">
        <v>37986</v>
      </c>
      <c r="L111">
        <v>1300</v>
      </c>
      <c r="M111" t="s">
        <v>76</v>
      </c>
      <c r="N111">
        <v>1343</v>
      </c>
      <c r="O111" s="48"/>
      <c r="P111" s="48"/>
      <c r="Q111" s="48"/>
      <c r="R111" s="48"/>
    </row>
    <row r="112" spans="2:18" s="2" customFormat="1" ht="12.75">
      <c r="B112">
        <v>420040001</v>
      </c>
      <c r="C112">
        <v>1</v>
      </c>
      <c r="D112" t="s">
        <v>148</v>
      </c>
      <c r="E112">
        <v>60</v>
      </c>
      <c r="F112">
        <v>736</v>
      </c>
      <c r="G112">
        <v>32898.15</v>
      </c>
      <c r="H112">
        <v>3289.92</v>
      </c>
      <c r="I112" s="59">
        <v>36566</v>
      </c>
      <c r="J112" s="59">
        <v>37986</v>
      </c>
      <c r="K112" s="59">
        <v>37986</v>
      </c>
      <c r="L112">
        <v>1300</v>
      </c>
      <c r="M112" t="s">
        <v>66</v>
      </c>
      <c r="N112">
        <v>1420</v>
      </c>
      <c r="O112" s="48"/>
      <c r="P112" s="48"/>
      <c r="Q112" s="48"/>
      <c r="R112" s="48"/>
    </row>
    <row r="113" spans="2:18" s="2" customFormat="1" ht="12.75">
      <c r="B113">
        <v>420050001</v>
      </c>
      <c r="C113">
        <v>1</v>
      </c>
      <c r="D113" t="s">
        <v>149</v>
      </c>
      <c r="E113">
        <v>84</v>
      </c>
      <c r="F113">
        <v>776.6</v>
      </c>
      <c r="G113">
        <v>35189.16</v>
      </c>
      <c r="H113">
        <v>3518.92</v>
      </c>
      <c r="I113" s="59">
        <v>36566</v>
      </c>
      <c r="J113" s="59">
        <v>37986</v>
      </c>
      <c r="K113" s="59">
        <v>37986</v>
      </c>
      <c r="L113">
        <v>1300</v>
      </c>
      <c r="M113" t="s">
        <v>66</v>
      </c>
      <c r="N113">
        <v>1420</v>
      </c>
      <c r="O113" s="48"/>
      <c r="P113" s="48"/>
      <c r="Q113" s="48"/>
      <c r="R113" s="48"/>
    </row>
    <row r="114" spans="2:18" s="2" customFormat="1" ht="12.75">
      <c r="B114"/>
      <c r="C114"/>
      <c r="D114"/>
      <c r="E114"/>
      <c r="F114"/>
      <c r="G114"/>
      <c r="H114"/>
      <c r="I114" s="59"/>
      <c r="J114" s="59"/>
      <c r="K114" s="59"/>
      <c r="L114"/>
      <c r="M114"/>
      <c r="N114"/>
      <c r="O114" s="48"/>
      <c r="P114" s="48"/>
      <c r="Q114" s="48"/>
      <c r="R114" s="48"/>
    </row>
    <row r="115" spans="2:18" s="2" customFormat="1" ht="12.75">
      <c r="B115"/>
      <c r="C115"/>
      <c r="D115"/>
      <c r="E115"/>
      <c r="F115"/>
      <c r="G115"/>
      <c r="H115"/>
      <c r="I115" s="59"/>
      <c r="J115" s="59"/>
      <c r="K115" s="59"/>
      <c r="L115"/>
      <c r="M115"/>
      <c r="N115"/>
      <c r="O115" s="48"/>
      <c r="P115" s="48"/>
      <c r="Q115" s="48"/>
      <c r="R115" s="48"/>
    </row>
    <row r="116" spans="2:18" s="2" customFormat="1" ht="12.75">
      <c r="B116"/>
      <c r="C116"/>
      <c r="D116"/>
      <c r="E116"/>
      <c r="F116"/>
      <c r="G116"/>
      <c r="H116"/>
      <c r="I116" s="59"/>
      <c r="J116" s="59"/>
      <c r="K116" s="59"/>
      <c r="L116"/>
      <c r="M116"/>
      <c r="N116"/>
      <c r="O116" s="48"/>
      <c r="P116" s="48"/>
      <c r="Q116" s="48"/>
      <c r="R116" s="48"/>
    </row>
    <row r="117" spans="2:18" s="2" customFormat="1" ht="12.75">
      <c r="B117"/>
      <c r="C117"/>
      <c r="D117"/>
      <c r="E117"/>
      <c r="F117"/>
      <c r="G117"/>
      <c r="H117"/>
      <c r="I117" s="59"/>
      <c r="J117" s="59"/>
      <c r="K117" s="59"/>
      <c r="L117"/>
      <c r="M117"/>
      <c r="N117"/>
      <c r="O117" s="48"/>
      <c r="P117" s="48"/>
      <c r="Q117" s="48"/>
      <c r="R117" s="48"/>
    </row>
    <row r="118" spans="2:18" s="2" customFormat="1" ht="12.75">
      <c r="B118"/>
      <c r="C118"/>
      <c r="D118"/>
      <c r="E118"/>
      <c r="F118"/>
      <c r="G118"/>
      <c r="H118"/>
      <c r="I118" s="59"/>
      <c r="J118" s="59"/>
      <c r="K118" s="59"/>
      <c r="L118"/>
      <c r="M118"/>
      <c r="N118"/>
      <c r="O118" s="48"/>
      <c r="P118" s="48"/>
      <c r="Q118" s="48"/>
      <c r="R118" s="48"/>
    </row>
    <row r="119" spans="2:18" s="2" customFormat="1" ht="12.75">
      <c r="B119"/>
      <c r="C119"/>
      <c r="D119"/>
      <c r="E119"/>
      <c r="F119"/>
      <c r="G119"/>
      <c r="H119"/>
      <c r="I119" s="59"/>
      <c r="J119" s="59"/>
      <c r="K119" s="59"/>
      <c r="L119"/>
      <c r="M119"/>
      <c r="N119"/>
      <c r="O119" s="48"/>
      <c r="P119" s="48"/>
      <c r="Q119" s="48"/>
      <c r="R119" s="48"/>
    </row>
    <row r="120" spans="2:18" s="2" customFormat="1" ht="12.75">
      <c r="B120"/>
      <c r="C120"/>
      <c r="D120"/>
      <c r="E120"/>
      <c r="F120"/>
      <c r="G120"/>
      <c r="H120"/>
      <c r="I120" s="59"/>
      <c r="J120" s="59"/>
      <c r="K120" s="59"/>
      <c r="L120"/>
      <c r="M120"/>
      <c r="N120"/>
      <c r="O120" s="48"/>
      <c r="P120" s="48"/>
      <c r="Q120" s="48"/>
      <c r="R120" s="48"/>
    </row>
    <row r="121" spans="2:18" s="2" customFormat="1" ht="12.75">
      <c r="B121"/>
      <c r="C121"/>
      <c r="D121"/>
      <c r="E121"/>
      <c r="F121"/>
      <c r="G121"/>
      <c r="H121"/>
      <c r="I121" s="59"/>
      <c r="J121" s="59"/>
      <c r="K121" s="59"/>
      <c r="L121"/>
      <c r="M121"/>
      <c r="N121"/>
      <c r="O121" s="48"/>
      <c r="P121" s="48"/>
      <c r="Q121" s="48"/>
      <c r="R121" s="48"/>
    </row>
    <row r="122" spans="2:18" s="2" customFormat="1" ht="12.75">
      <c r="B122"/>
      <c r="C122"/>
      <c r="D122"/>
      <c r="E122"/>
      <c r="F122"/>
      <c r="G122"/>
      <c r="H122"/>
      <c r="I122" s="59"/>
      <c r="J122" s="59"/>
      <c r="K122" s="59"/>
      <c r="L122"/>
      <c r="M122"/>
      <c r="N122"/>
      <c r="O122" s="48"/>
      <c r="P122" s="48"/>
      <c r="Q122" s="48"/>
      <c r="R122" s="48"/>
    </row>
    <row r="123" spans="2:18" s="2" customFormat="1" ht="12.75">
      <c r="B123"/>
      <c r="C123"/>
      <c r="D123"/>
      <c r="E123"/>
      <c r="F123"/>
      <c r="G123"/>
      <c r="H123"/>
      <c r="I123" s="59"/>
      <c r="J123" s="59"/>
      <c r="K123" s="59"/>
      <c r="L123"/>
      <c r="M123"/>
      <c r="N123"/>
      <c r="O123" s="48"/>
      <c r="P123" s="48"/>
      <c r="Q123" s="48"/>
      <c r="R123" s="48"/>
    </row>
    <row r="124" spans="2:18" s="2" customFormat="1" ht="12.75">
      <c r="B124"/>
      <c r="C124"/>
      <c r="D124"/>
      <c r="E124"/>
      <c r="F124"/>
      <c r="G124"/>
      <c r="H124"/>
      <c r="I124" s="59"/>
      <c r="J124" s="59"/>
      <c r="K124" s="59"/>
      <c r="L124"/>
      <c r="M124"/>
      <c r="N124"/>
      <c r="O124" s="48"/>
      <c r="P124" s="48"/>
      <c r="Q124" s="48"/>
      <c r="R124" s="48"/>
    </row>
    <row r="125" spans="2:18" s="2" customFormat="1" ht="12.75">
      <c r="B125"/>
      <c r="C125"/>
      <c r="D125"/>
      <c r="E125"/>
      <c r="F125"/>
      <c r="G125"/>
      <c r="H125"/>
      <c r="I125" s="59"/>
      <c r="J125" s="59"/>
      <c r="K125" s="59"/>
      <c r="L125"/>
      <c r="M125"/>
      <c r="N125"/>
      <c r="O125" s="48"/>
      <c r="P125" s="48"/>
      <c r="Q125" s="48"/>
      <c r="R125" s="48"/>
    </row>
    <row r="126" spans="2:18" s="2" customFormat="1" ht="12.75">
      <c r="B126"/>
      <c r="C126"/>
      <c r="D126"/>
      <c r="E126"/>
      <c r="F126"/>
      <c r="G126"/>
      <c r="H126"/>
      <c r="I126" s="59"/>
      <c r="J126" s="59"/>
      <c r="K126" s="59"/>
      <c r="L126"/>
      <c r="M126"/>
      <c r="N126"/>
      <c r="O126" s="48"/>
      <c r="P126" s="48"/>
      <c r="Q126" s="48"/>
      <c r="R126" s="48"/>
    </row>
    <row r="127" spans="2:18" s="2" customFormat="1" ht="12.75">
      <c r="B127"/>
      <c r="C127"/>
      <c r="D127"/>
      <c r="E127"/>
      <c r="F127"/>
      <c r="G127"/>
      <c r="H127"/>
      <c r="I127" s="59"/>
      <c r="J127" s="59"/>
      <c r="K127" s="59"/>
      <c r="L127"/>
      <c r="M127"/>
      <c r="N127"/>
      <c r="O127" s="48"/>
      <c r="P127" s="48"/>
      <c r="Q127" s="48"/>
      <c r="R127" s="48"/>
    </row>
    <row r="128" spans="2:18" s="2" customFormat="1" ht="12.75">
      <c r="B128"/>
      <c r="C128"/>
      <c r="D128"/>
      <c r="E128"/>
      <c r="F128"/>
      <c r="G128"/>
      <c r="H128"/>
      <c r="I128" s="59"/>
      <c r="J128" s="59"/>
      <c r="K128" s="59"/>
      <c r="L128"/>
      <c r="M128"/>
      <c r="N128"/>
      <c r="O128" s="48"/>
      <c r="P128" s="48"/>
      <c r="Q128" s="48"/>
      <c r="R128" s="48"/>
    </row>
    <row r="129" spans="2:18" s="2" customFormat="1" ht="12.75">
      <c r="B129"/>
      <c r="C129"/>
      <c r="D129"/>
      <c r="E129"/>
      <c r="F129"/>
      <c r="G129"/>
      <c r="H129"/>
      <c r="I129" s="59"/>
      <c r="J129" s="59"/>
      <c r="K129" s="59"/>
      <c r="L129"/>
      <c r="M129"/>
      <c r="N129"/>
      <c r="O129" s="48"/>
      <c r="P129" s="48"/>
      <c r="Q129" s="48"/>
      <c r="R129" s="48"/>
    </row>
    <row r="130" spans="2:18" s="2" customFormat="1" ht="12.75">
      <c r="B130"/>
      <c r="C130"/>
      <c r="D130"/>
      <c r="E130"/>
      <c r="F130"/>
      <c r="G130"/>
      <c r="H130"/>
      <c r="I130" s="59"/>
      <c r="J130" s="59"/>
      <c r="K130" s="59"/>
      <c r="L130"/>
      <c r="M130"/>
      <c r="N130"/>
      <c r="O130" s="48"/>
      <c r="P130" s="48"/>
      <c r="Q130" s="48"/>
      <c r="R130" s="48"/>
    </row>
    <row r="131" spans="2:18" s="2" customFormat="1" ht="12.75">
      <c r="B131"/>
      <c r="C131"/>
      <c r="D131"/>
      <c r="E131"/>
      <c r="F131"/>
      <c r="G131"/>
      <c r="H131"/>
      <c r="I131" s="59"/>
      <c r="J131" s="59"/>
      <c r="K131" s="59"/>
      <c r="L131"/>
      <c r="M131"/>
      <c r="N131"/>
      <c r="O131" s="48"/>
      <c r="P131" s="48"/>
      <c r="Q131" s="48"/>
      <c r="R131" s="48"/>
    </row>
    <row r="132" spans="2:18" s="2" customFormat="1" ht="12.75">
      <c r="B132"/>
      <c r="C132"/>
      <c r="D132"/>
      <c r="E132"/>
      <c r="F132"/>
      <c r="G132"/>
      <c r="H132"/>
      <c r="I132" s="59"/>
      <c r="J132" s="59"/>
      <c r="K132" s="59"/>
      <c r="L132"/>
      <c r="M132"/>
      <c r="N132"/>
      <c r="O132" s="48"/>
      <c r="P132" s="48"/>
      <c r="Q132" s="48"/>
      <c r="R132" s="48"/>
    </row>
    <row r="133" spans="2:18" s="2" customFormat="1" ht="12.75">
      <c r="B133"/>
      <c r="C133"/>
      <c r="D133"/>
      <c r="E133"/>
      <c r="F133"/>
      <c r="G133"/>
      <c r="H133"/>
      <c r="I133" s="59"/>
      <c r="J133" s="59"/>
      <c r="K133" s="59"/>
      <c r="L133"/>
      <c r="M133"/>
      <c r="N133"/>
      <c r="O133" s="48"/>
      <c r="P133" s="48"/>
      <c r="Q133" s="48"/>
      <c r="R133" s="48"/>
    </row>
    <row r="134" spans="2:18" s="2" customFormat="1" ht="12.75">
      <c r="B134"/>
      <c r="C134"/>
      <c r="D134"/>
      <c r="E134"/>
      <c r="F134"/>
      <c r="G134"/>
      <c r="H134"/>
      <c r="I134" s="59"/>
      <c r="J134" s="59"/>
      <c r="K134" s="59"/>
      <c r="L134"/>
      <c r="M134"/>
      <c r="N134"/>
      <c r="O134" s="48"/>
      <c r="P134" s="48"/>
      <c r="Q134" s="48"/>
      <c r="R134" s="48"/>
    </row>
    <row r="135" spans="2:18" s="2" customFormat="1" ht="12.75">
      <c r="B135"/>
      <c r="C135"/>
      <c r="D135"/>
      <c r="E135"/>
      <c r="F135"/>
      <c r="G135"/>
      <c r="H135"/>
      <c r="I135" s="59"/>
      <c r="J135" s="59"/>
      <c r="K135" s="59"/>
      <c r="L135"/>
      <c r="M135"/>
      <c r="N135"/>
      <c r="O135" s="48"/>
      <c r="P135" s="48"/>
      <c r="Q135" s="48"/>
      <c r="R135" s="48"/>
    </row>
    <row r="136" spans="2:18" s="2" customFormat="1" ht="12.75">
      <c r="B136"/>
      <c r="C136"/>
      <c r="D136"/>
      <c r="E136"/>
      <c r="F136"/>
      <c r="G136"/>
      <c r="H136"/>
      <c r="I136" s="59"/>
      <c r="J136" s="59"/>
      <c r="K136" s="59"/>
      <c r="L136"/>
      <c r="M136"/>
      <c r="N136"/>
      <c r="O136" s="48"/>
      <c r="P136" s="48"/>
      <c r="Q136" s="48"/>
      <c r="R136" s="48"/>
    </row>
    <row r="137" spans="2:18" s="2" customFormat="1" ht="12.75">
      <c r="B137"/>
      <c r="C137"/>
      <c r="D137"/>
      <c r="E137"/>
      <c r="F137"/>
      <c r="G137"/>
      <c r="H137"/>
      <c r="I137" s="59"/>
      <c r="J137" s="59"/>
      <c r="K137" s="59"/>
      <c r="L137"/>
      <c r="M137"/>
      <c r="N137"/>
      <c r="O137" s="48"/>
      <c r="P137" s="48"/>
      <c r="Q137" s="48"/>
      <c r="R137" s="48"/>
    </row>
    <row r="138" spans="2:18" s="2" customFormat="1" ht="12.75">
      <c r="B138"/>
      <c r="C138"/>
      <c r="D138"/>
      <c r="E138"/>
      <c r="F138"/>
      <c r="G138"/>
      <c r="H138"/>
      <c r="I138" s="59"/>
      <c r="J138" s="59"/>
      <c r="K138" s="59"/>
      <c r="L138"/>
      <c r="M138"/>
      <c r="N138"/>
      <c r="O138" s="48"/>
      <c r="P138" s="48"/>
      <c r="Q138" s="48"/>
      <c r="R138" s="48"/>
    </row>
    <row r="139" spans="2:18" s="2" customFormat="1" ht="12.75">
      <c r="B139"/>
      <c r="C139"/>
      <c r="D139"/>
      <c r="E139"/>
      <c r="F139"/>
      <c r="G139"/>
      <c r="H139"/>
      <c r="I139" s="59"/>
      <c r="J139" s="59"/>
      <c r="K139" s="59"/>
      <c r="L139"/>
      <c r="M139"/>
      <c r="N139"/>
      <c r="O139" s="48"/>
      <c r="P139" s="48"/>
      <c r="Q139" s="48"/>
      <c r="R139" s="48"/>
    </row>
    <row r="140" spans="2:18" s="2" customFormat="1" ht="12.75">
      <c r="B140"/>
      <c r="C140"/>
      <c r="D140"/>
      <c r="E140"/>
      <c r="F140"/>
      <c r="G140"/>
      <c r="H140"/>
      <c r="I140" s="59"/>
      <c r="J140" s="59"/>
      <c r="K140" s="59"/>
      <c r="L140"/>
      <c r="M140"/>
      <c r="N140"/>
      <c r="O140" s="48"/>
      <c r="P140" s="48"/>
      <c r="Q140" s="48"/>
      <c r="R140" s="48"/>
    </row>
    <row r="141" spans="2:18" s="2" customFormat="1" ht="12.75">
      <c r="B141"/>
      <c r="C141"/>
      <c r="D141"/>
      <c r="E141"/>
      <c r="F141"/>
      <c r="G141"/>
      <c r="H141"/>
      <c r="I141" s="59"/>
      <c r="J141" s="59"/>
      <c r="K141" s="59"/>
      <c r="L141"/>
      <c r="M141"/>
      <c r="N141"/>
      <c r="O141" s="48"/>
      <c r="P141" s="48"/>
      <c r="Q141" s="48"/>
      <c r="R141" s="48"/>
    </row>
    <row r="142" spans="2:18" s="2" customFormat="1" ht="12.75">
      <c r="B142"/>
      <c r="C142"/>
      <c r="D142"/>
      <c r="E142"/>
      <c r="F142"/>
      <c r="G142"/>
      <c r="H142"/>
      <c r="I142" s="59"/>
      <c r="J142" s="59"/>
      <c r="K142" s="59"/>
      <c r="L142"/>
      <c r="M142"/>
      <c r="N142"/>
      <c r="O142" s="48"/>
      <c r="P142" s="48"/>
      <c r="Q142" s="48"/>
      <c r="R142" s="48"/>
    </row>
    <row r="143" spans="2:18" s="2" customFormat="1" ht="12.75">
      <c r="B143"/>
      <c r="C143"/>
      <c r="D143"/>
      <c r="E143"/>
      <c r="F143"/>
      <c r="G143"/>
      <c r="H143"/>
      <c r="I143" s="59"/>
      <c r="J143" s="59"/>
      <c r="K143" s="59"/>
      <c r="L143"/>
      <c r="M143"/>
      <c r="N143"/>
      <c r="O143" s="48"/>
      <c r="P143" s="48"/>
      <c r="Q143" s="48"/>
      <c r="R143" s="48"/>
    </row>
    <row r="144" spans="2:18" s="2" customFormat="1" ht="12.75">
      <c r="B144"/>
      <c r="C144"/>
      <c r="D144"/>
      <c r="E144"/>
      <c r="F144"/>
      <c r="G144"/>
      <c r="H144"/>
      <c r="I144" s="59"/>
      <c r="J144" s="59"/>
      <c r="K144" s="59"/>
      <c r="L144"/>
      <c r="M144"/>
      <c r="N144"/>
      <c r="O144" s="48"/>
      <c r="P144" s="48"/>
      <c r="Q144" s="48"/>
      <c r="R144" s="48"/>
    </row>
    <row r="145" spans="2:18" s="2" customFormat="1" ht="12.75">
      <c r="B145"/>
      <c r="C145"/>
      <c r="D145"/>
      <c r="E145"/>
      <c r="F145"/>
      <c r="G145"/>
      <c r="H145"/>
      <c r="I145" s="59"/>
      <c r="J145" s="59"/>
      <c r="K145" s="59"/>
      <c r="L145"/>
      <c r="M145"/>
      <c r="N145"/>
      <c r="O145" s="48"/>
      <c r="P145" s="48"/>
      <c r="Q145" s="48"/>
      <c r="R145" s="48"/>
    </row>
    <row r="146" spans="2:18" s="2" customFormat="1" ht="12.75">
      <c r="B146"/>
      <c r="C146"/>
      <c r="D146"/>
      <c r="E146"/>
      <c r="F146"/>
      <c r="G146"/>
      <c r="H146"/>
      <c r="I146" s="59"/>
      <c r="J146" s="59"/>
      <c r="K146" s="59"/>
      <c r="L146"/>
      <c r="M146"/>
      <c r="N146"/>
      <c r="O146" s="48"/>
      <c r="P146" s="48"/>
      <c r="Q146" s="48"/>
      <c r="R146" s="48"/>
    </row>
    <row r="147" spans="2:18" s="2" customFormat="1" ht="12.75">
      <c r="B147"/>
      <c r="C147"/>
      <c r="D147"/>
      <c r="E147"/>
      <c r="F147"/>
      <c r="G147"/>
      <c r="H147"/>
      <c r="I147" s="59"/>
      <c r="J147" s="59"/>
      <c r="K147" s="59"/>
      <c r="L147"/>
      <c r="M147"/>
      <c r="N147"/>
      <c r="O147" s="48"/>
      <c r="P147" s="48"/>
      <c r="Q147" s="48"/>
      <c r="R147" s="48"/>
    </row>
    <row r="148" spans="2:18" s="2" customFormat="1" ht="12.75">
      <c r="B148"/>
      <c r="C148"/>
      <c r="D148"/>
      <c r="E148"/>
      <c r="F148"/>
      <c r="G148"/>
      <c r="H148"/>
      <c r="I148" s="59"/>
      <c r="J148" s="59"/>
      <c r="K148" s="59"/>
      <c r="L148"/>
      <c r="M148"/>
      <c r="N148"/>
      <c r="O148" s="48"/>
      <c r="P148" s="48"/>
      <c r="Q148" s="48"/>
      <c r="R148" s="48"/>
    </row>
    <row r="149" spans="2:18" s="2" customFormat="1" ht="12.75">
      <c r="B149"/>
      <c r="C149"/>
      <c r="D149"/>
      <c r="E149"/>
      <c r="F149"/>
      <c r="G149"/>
      <c r="H149"/>
      <c r="I149" s="59"/>
      <c r="J149" s="59"/>
      <c r="K149" s="59"/>
      <c r="L149"/>
      <c r="M149"/>
      <c r="N149"/>
      <c r="O149" s="48"/>
      <c r="P149" s="48"/>
      <c r="Q149" s="48"/>
      <c r="R149" s="48"/>
    </row>
    <row r="150" spans="2:18" s="2" customFormat="1" ht="12.75">
      <c r="B150"/>
      <c r="C150"/>
      <c r="D150"/>
      <c r="E150"/>
      <c r="F150"/>
      <c r="G150"/>
      <c r="H150"/>
      <c r="I150" s="59"/>
      <c r="J150" s="59"/>
      <c r="K150" s="59"/>
      <c r="L150"/>
      <c r="M150"/>
      <c r="N150"/>
      <c r="O150" s="48"/>
      <c r="P150" s="48"/>
      <c r="Q150" s="48"/>
      <c r="R150" s="48"/>
    </row>
    <row r="151" spans="2:18" s="2" customFormat="1" ht="12.75">
      <c r="B151"/>
      <c r="C151"/>
      <c r="D151"/>
      <c r="E151"/>
      <c r="F151"/>
      <c r="G151"/>
      <c r="H151"/>
      <c r="I151" s="59"/>
      <c r="J151" s="59"/>
      <c r="K151" s="59"/>
      <c r="L151"/>
      <c r="M151"/>
      <c r="N151"/>
      <c r="O151" s="48"/>
      <c r="P151" s="48"/>
      <c r="Q151" s="48"/>
      <c r="R151" s="48"/>
    </row>
    <row r="152" spans="2:18" s="2" customFormat="1" ht="12.75">
      <c r="B152"/>
      <c r="C152"/>
      <c r="D152"/>
      <c r="E152"/>
      <c r="F152"/>
      <c r="G152"/>
      <c r="H152"/>
      <c r="I152" s="59"/>
      <c r="J152" s="59"/>
      <c r="K152" s="59"/>
      <c r="L152"/>
      <c r="M152"/>
      <c r="N152"/>
      <c r="O152" s="48"/>
      <c r="P152" s="48"/>
      <c r="Q152" s="48"/>
      <c r="R152" s="48"/>
    </row>
    <row r="153" spans="2:18" s="2" customFormat="1" ht="12.75">
      <c r="B153"/>
      <c r="C153"/>
      <c r="D153"/>
      <c r="E153"/>
      <c r="F153"/>
      <c r="G153"/>
      <c r="H153"/>
      <c r="I153" s="59"/>
      <c r="J153" s="59"/>
      <c r="K153" s="59"/>
      <c r="L153"/>
      <c r="M153"/>
      <c r="N153"/>
      <c r="O153" s="48"/>
      <c r="P153" s="48"/>
      <c r="Q153" s="48"/>
      <c r="R153" s="48"/>
    </row>
    <row r="154" spans="2:18" s="2" customFormat="1" ht="12.75">
      <c r="B154"/>
      <c r="C154"/>
      <c r="D154"/>
      <c r="E154"/>
      <c r="F154"/>
      <c r="G154"/>
      <c r="H154"/>
      <c r="I154" s="59"/>
      <c r="J154" s="59"/>
      <c r="K154" s="59"/>
      <c r="L154"/>
      <c r="M154"/>
      <c r="N154"/>
      <c r="O154" s="48"/>
      <c r="P154" s="48"/>
      <c r="Q154" s="48"/>
      <c r="R154" s="48"/>
    </row>
    <row r="155" spans="2:18" s="2" customFormat="1" ht="12.75">
      <c r="B155"/>
      <c r="C155"/>
      <c r="D155"/>
      <c r="E155"/>
      <c r="F155"/>
      <c r="G155"/>
      <c r="H155"/>
      <c r="I155" s="59"/>
      <c r="J155" s="59"/>
      <c r="K155" s="59"/>
      <c r="L155"/>
      <c r="M155"/>
      <c r="N155"/>
      <c r="O155" s="48"/>
      <c r="P155" s="48"/>
      <c r="Q155" s="48"/>
      <c r="R155" s="48"/>
    </row>
    <row r="156" spans="2:18" s="2" customFormat="1" ht="12.75">
      <c r="B156"/>
      <c r="C156"/>
      <c r="D156"/>
      <c r="E156"/>
      <c r="F156"/>
      <c r="G156"/>
      <c r="H156"/>
      <c r="I156" s="59"/>
      <c r="J156" s="59"/>
      <c r="K156" s="59"/>
      <c r="L156"/>
      <c r="M156"/>
      <c r="N156"/>
      <c r="O156" s="48"/>
      <c r="P156" s="48"/>
      <c r="Q156" s="48"/>
      <c r="R156" s="48"/>
    </row>
    <row r="157" spans="2:18" s="2" customFormat="1" ht="12.75">
      <c r="B157"/>
      <c r="C157"/>
      <c r="D157"/>
      <c r="E157"/>
      <c r="F157"/>
      <c r="G157"/>
      <c r="H157"/>
      <c r="I157" s="59"/>
      <c r="J157" s="59"/>
      <c r="K157" s="59"/>
      <c r="L157"/>
      <c r="M157"/>
      <c r="N157"/>
      <c r="O157" s="48"/>
      <c r="P157" s="48"/>
      <c r="Q157" s="48"/>
      <c r="R157" s="48"/>
    </row>
    <row r="158" spans="2:18" s="2" customFormat="1" ht="12.75">
      <c r="B158"/>
      <c r="C158"/>
      <c r="D158"/>
      <c r="E158"/>
      <c r="F158"/>
      <c r="G158"/>
      <c r="H158"/>
      <c r="I158" s="59"/>
      <c r="J158" s="59"/>
      <c r="K158" s="59"/>
      <c r="L158"/>
      <c r="M158"/>
      <c r="N158"/>
      <c r="O158" s="48"/>
      <c r="P158" s="48"/>
      <c r="Q158" s="48"/>
      <c r="R158" s="48"/>
    </row>
    <row r="159" spans="2:18" s="2" customFormat="1" ht="12.75">
      <c r="B159"/>
      <c r="C159"/>
      <c r="D159"/>
      <c r="E159"/>
      <c r="F159"/>
      <c r="G159"/>
      <c r="H159"/>
      <c r="I159" s="59"/>
      <c r="J159" s="59"/>
      <c r="K159" s="59"/>
      <c r="L159"/>
      <c r="M159"/>
      <c r="N159"/>
      <c r="O159" s="48"/>
      <c r="P159" s="48"/>
      <c r="Q159" s="48"/>
      <c r="R159" s="48"/>
    </row>
    <row r="160" spans="2:18" s="2" customFormat="1" ht="12.75">
      <c r="B160"/>
      <c r="C160"/>
      <c r="D160"/>
      <c r="E160"/>
      <c r="F160"/>
      <c r="G160"/>
      <c r="H160"/>
      <c r="I160" s="59"/>
      <c r="J160" s="59"/>
      <c r="K160" s="59"/>
      <c r="L160"/>
      <c r="M160"/>
      <c r="N160"/>
      <c r="O160" s="48"/>
      <c r="P160" s="48"/>
      <c r="Q160" s="48"/>
      <c r="R160" s="48"/>
    </row>
    <row r="161" spans="2:18" s="2" customFormat="1" ht="12.75">
      <c r="B161"/>
      <c r="C161"/>
      <c r="D161"/>
      <c r="E161"/>
      <c r="F161"/>
      <c r="G161"/>
      <c r="H161"/>
      <c r="I161" s="59"/>
      <c r="J161" s="59"/>
      <c r="K161" s="59"/>
      <c r="L161"/>
      <c r="M161"/>
      <c r="N161"/>
      <c r="O161" s="48"/>
      <c r="P161" s="48"/>
      <c r="Q161" s="48"/>
      <c r="R161" s="48"/>
    </row>
    <row r="162" spans="2:18" s="2" customFormat="1" ht="12.75">
      <c r="B162"/>
      <c r="C162"/>
      <c r="D162"/>
      <c r="E162"/>
      <c r="F162"/>
      <c r="G162"/>
      <c r="H162"/>
      <c r="I162" s="59"/>
      <c r="J162" s="59"/>
      <c r="K162" s="59"/>
      <c r="L162"/>
      <c r="M162"/>
      <c r="N162"/>
      <c r="O162" s="48"/>
      <c r="P162" s="48"/>
      <c r="Q162" s="48"/>
      <c r="R162" s="48"/>
    </row>
    <row r="163" spans="2:18" s="2" customFormat="1" ht="12.75">
      <c r="B163"/>
      <c r="C163"/>
      <c r="D163"/>
      <c r="E163"/>
      <c r="F163"/>
      <c r="G163"/>
      <c r="H163"/>
      <c r="I163" s="59"/>
      <c r="J163" s="59"/>
      <c r="K163" s="59"/>
      <c r="L163"/>
      <c r="M163"/>
      <c r="N163"/>
      <c r="O163" s="48"/>
      <c r="P163" s="48"/>
      <c r="Q163" s="48"/>
      <c r="R163" s="48"/>
    </row>
    <row r="164" spans="2:18" s="2" customFormat="1" ht="12.75">
      <c r="B164"/>
      <c r="C164"/>
      <c r="D164"/>
      <c r="E164"/>
      <c r="F164"/>
      <c r="G164"/>
      <c r="H164"/>
      <c r="I164" s="59"/>
      <c r="J164" s="59"/>
      <c r="K164" s="59"/>
      <c r="L164"/>
      <c r="M164"/>
      <c r="N164"/>
      <c r="O164" s="48"/>
      <c r="P164" s="48"/>
      <c r="Q164" s="48"/>
      <c r="R164" s="48"/>
    </row>
    <row r="165" spans="2:18" s="2" customFormat="1" ht="12.75">
      <c r="B165"/>
      <c r="C165"/>
      <c r="D165"/>
      <c r="E165"/>
      <c r="F165"/>
      <c r="G165"/>
      <c r="H165"/>
      <c r="I165" s="59"/>
      <c r="J165" s="59"/>
      <c r="K165" s="59"/>
      <c r="L165"/>
      <c r="M165"/>
      <c r="N165"/>
      <c r="O165" s="48"/>
      <c r="P165" s="48"/>
      <c r="Q165" s="48"/>
      <c r="R165" s="48"/>
    </row>
    <row r="166" spans="2:18" s="2" customFormat="1" ht="12.75">
      <c r="B166"/>
      <c r="C166"/>
      <c r="D166"/>
      <c r="E166"/>
      <c r="F166"/>
      <c r="G166"/>
      <c r="H166"/>
      <c r="I166" s="59"/>
      <c r="J166" s="59"/>
      <c r="K166" s="59"/>
      <c r="L166"/>
      <c r="M166"/>
      <c r="N166"/>
      <c r="O166" s="48"/>
      <c r="P166" s="48"/>
      <c r="Q166" s="48"/>
      <c r="R166" s="48"/>
    </row>
    <row r="167" spans="2:18" s="2" customFormat="1" ht="12.75">
      <c r="B167"/>
      <c r="C167"/>
      <c r="D167"/>
      <c r="E167"/>
      <c r="F167"/>
      <c r="G167"/>
      <c r="H167"/>
      <c r="I167" s="59"/>
      <c r="J167" s="59"/>
      <c r="K167" s="59"/>
      <c r="L167"/>
      <c r="M167"/>
      <c r="N167"/>
      <c r="O167" s="48"/>
      <c r="P167" s="48"/>
      <c r="Q167" s="48"/>
      <c r="R167" s="48"/>
    </row>
    <row r="168" spans="2:18" s="2" customFormat="1" ht="12.75">
      <c r="B168"/>
      <c r="C168"/>
      <c r="D168"/>
      <c r="E168"/>
      <c r="F168"/>
      <c r="G168"/>
      <c r="H168"/>
      <c r="I168" s="59"/>
      <c r="J168" s="59"/>
      <c r="K168" s="59"/>
      <c r="L168"/>
      <c r="M168"/>
      <c r="N16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8"/>
      <c r="H169" s="38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8"/>
      <c r="H170" s="38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8"/>
      <c r="H171" s="38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8"/>
      <c r="H172" s="38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8"/>
      <c r="H173" s="38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8"/>
      <c r="H174" s="38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8"/>
      <c r="H175" s="38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8"/>
      <c r="H176" s="38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8"/>
      <c r="H177" s="38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8"/>
      <c r="H178" s="38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8"/>
      <c r="H179" s="38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8"/>
      <c r="H180" s="38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8"/>
      <c r="H181" s="38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8"/>
      <c r="H182" s="38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8"/>
      <c r="H183" s="38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8"/>
      <c r="H184" s="38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8"/>
      <c r="H185" s="38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8"/>
      <c r="H186" s="38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8"/>
      <c r="H187" s="38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8"/>
      <c r="H188" s="38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8"/>
      <c r="H189" s="38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8"/>
      <c r="H190" s="38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8"/>
      <c r="H191" s="38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8"/>
      <c r="H192" s="38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8"/>
      <c r="H193" s="38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8"/>
      <c r="H194" s="38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8"/>
      <c r="H195" s="38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8"/>
      <c r="H196" s="38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8"/>
      <c r="H197" s="38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8"/>
      <c r="H198" s="38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8"/>
      <c r="H199" s="38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8"/>
      <c r="H200" s="38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8"/>
      <c r="H201" s="38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8"/>
      <c r="H202" s="38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8"/>
      <c r="H203" s="38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8"/>
      <c r="H204" s="38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8"/>
      <c r="H205" s="38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8"/>
      <c r="H206" s="38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8"/>
      <c r="H207" s="38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8"/>
      <c r="H208" s="38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8"/>
      <c r="H209" s="38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8"/>
      <c r="H210" s="38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8"/>
      <c r="H211" s="38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8"/>
      <c r="H212" s="38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8"/>
      <c r="H213" s="38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8"/>
      <c r="H214" s="38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8"/>
      <c r="H215" s="38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8"/>
      <c r="H216" s="38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8"/>
      <c r="H217" s="38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8"/>
      <c r="H218" s="38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8"/>
      <c r="H219" s="38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8"/>
      <c r="H220" s="38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8"/>
      <c r="H221" s="38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8"/>
      <c r="H222" s="38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8"/>
      <c r="H223" s="38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8"/>
      <c r="H224" s="38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8"/>
      <c r="H225" s="38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8"/>
      <c r="H226" s="38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8"/>
      <c r="H227" s="38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8"/>
      <c r="H228" s="38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8"/>
      <c r="H229" s="38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8"/>
      <c r="H230" s="38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8"/>
      <c r="H231" s="38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8"/>
      <c r="H232" s="38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8"/>
      <c r="H233" s="38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8"/>
      <c r="H234" s="38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8"/>
      <c r="H235" s="38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8"/>
      <c r="H236" s="38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8"/>
      <c r="H237" s="38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8"/>
      <c r="H238" s="38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8"/>
      <c r="H239" s="38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8"/>
      <c r="H240" s="38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8"/>
      <c r="H241" s="38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8"/>
      <c r="H242" s="38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8"/>
      <c r="H243" s="38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8"/>
      <c r="H244" s="38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8"/>
      <c r="H245" s="38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8"/>
      <c r="H246" s="38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8"/>
      <c r="H247" s="38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8"/>
      <c r="H248" s="38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8"/>
      <c r="H249" s="38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8"/>
      <c r="H250" s="38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8"/>
      <c r="H251" s="38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8"/>
      <c r="H252" s="38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8"/>
      <c r="H253" s="38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8"/>
      <c r="H254" s="38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8"/>
      <c r="H255" s="38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8"/>
      <c r="H256" s="38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8"/>
      <c r="H257" s="38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8"/>
      <c r="H258" s="38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8"/>
      <c r="H259" s="38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8"/>
      <c r="H260" s="38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8"/>
      <c r="H261" s="38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8"/>
      <c r="H262" s="38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8"/>
      <c r="H263" s="38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8"/>
      <c r="H264" s="38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8"/>
      <c r="H265" s="38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8"/>
      <c r="H266" s="38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8"/>
      <c r="H267" s="38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8"/>
      <c r="H268" s="38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8"/>
      <c r="H269" s="38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8"/>
      <c r="H270" s="38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8"/>
      <c r="H271" s="38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8"/>
      <c r="H272" s="38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8"/>
      <c r="H273" s="38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8"/>
      <c r="H274" s="38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8"/>
      <c r="H275" s="38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8"/>
      <c r="H276" s="38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8"/>
      <c r="H277" s="38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8"/>
      <c r="H278" s="38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8"/>
      <c r="H279" s="38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8"/>
      <c r="H280" s="38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8"/>
      <c r="H281" s="38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8"/>
      <c r="H282" s="38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8"/>
      <c r="H283" s="38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8"/>
      <c r="H284" s="38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8"/>
      <c r="H285" s="38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8"/>
      <c r="H286" s="38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8"/>
      <c r="H287" s="38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8"/>
      <c r="H288" s="38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8"/>
      <c r="H289" s="38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8"/>
      <c r="H290" s="38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8"/>
      <c r="H291" s="38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8"/>
      <c r="H292" s="38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8"/>
      <c r="H293" s="38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8"/>
      <c r="H294" s="38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8"/>
      <c r="H295" s="38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8"/>
      <c r="H296" s="38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8"/>
      <c r="H297" s="38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8"/>
      <c r="H298" s="38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8"/>
      <c r="H299" s="38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8"/>
      <c r="H300" s="38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8"/>
      <c r="H301" s="38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8"/>
      <c r="H302" s="38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8"/>
      <c r="H303" s="38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8"/>
      <c r="H304" s="38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8"/>
      <c r="H305" s="38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8"/>
      <c r="H306" s="38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8"/>
      <c r="H307" s="38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8"/>
      <c r="H308" s="38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8"/>
      <c r="H309" s="38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8"/>
      <c r="H310" s="38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8"/>
      <c r="H311" s="38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8"/>
      <c r="H312" s="38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8"/>
      <c r="H313" s="38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8"/>
      <c r="H314" s="38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8"/>
      <c r="H315" s="38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8"/>
      <c r="H316" s="38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8"/>
      <c r="H317" s="38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8"/>
      <c r="H318" s="38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8"/>
      <c r="H319" s="38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8"/>
      <c r="H320" s="38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8"/>
      <c r="H321" s="38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8"/>
      <c r="H322" s="38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8"/>
      <c r="H323" s="38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8"/>
      <c r="H324" s="38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8"/>
      <c r="H325" s="38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8"/>
      <c r="H326" s="38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8"/>
      <c r="H327" s="38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8"/>
      <c r="H328" s="38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8"/>
      <c r="H329" s="38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8"/>
      <c r="H330" s="38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8"/>
      <c r="H331" s="38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8"/>
      <c r="H332" s="38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8"/>
      <c r="H333" s="38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8"/>
      <c r="H334" s="38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8"/>
      <c r="H335" s="38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8"/>
      <c r="H336" s="38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8"/>
      <c r="H337" s="38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8"/>
      <c r="H338" s="38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8"/>
      <c r="H339" s="38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8"/>
      <c r="H340" s="38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8"/>
      <c r="H341" s="38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8"/>
      <c r="H342" s="38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8"/>
      <c r="H343" s="38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8"/>
      <c r="H344" s="38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8"/>
      <c r="H345" s="38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8"/>
      <c r="H346" s="38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8"/>
      <c r="H347" s="38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8"/>
      <c r="H348" s="38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8"/>
      <c r="H349" s="38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8"/>
      <c r="H350" s="38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8"/>
      <c r="H351" s="38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8"/>
      <c r="H352" s="38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8"/>
      <c r="H353" s="38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8"/>
      <c r="H354" s="38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8"/>
      <c r="H355" s="38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8"/>
      <c r="H356" s="38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8"/>
      <c r="H357" s="38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8"/>
      <c r="H358" s="38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8"/>
      <c r="H359" s="38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8"/>
      <c r="H360" s="38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8"/>
      <c r="H361" s="38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8"/>
      <c r="H362" s="38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8"/>
      <c r="H363" s="38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8"/>
      <c r="H364" s="38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8"/>
      <c r="H365" s="38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8"/>
      <c r="H366" s="38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8"/>
      <c r="H367" s="38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8"/>
      <c r="H368" s="38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8"/>
      <c r="H369" s="38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8"/>
      <c r="H370" s="38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8"/>
      <c r="H371" s="38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8"/>
      <c r="H372" s="38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8"/>
      <c r="H373" s="38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8"/>
      <c r="H374" s="38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8"/>
      <c r="H375" s="38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8"/>
      <c r="H376" s="38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8"/>
      <c r="H377" s="38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8"/>
      <c r="H378" s="38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8"/>
      <c r="H379" s="38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8"/>
      <c r="H380" s="38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8"/>
      <c r="H381" s="38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8"/>
      <c r="H382" s="38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8"/>
      <c r="H383" s="38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8"/>
      <c r="H384" s="38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8"/>
      <c r="H385" s="38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8"/>
      <c r="H386" s="38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8"/>
      <c r="H387" s="38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8"/>
      <c r="H388" s="38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8"/>
      <c r="H389" s="38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8"/>
      <c r="H390" s="38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8"/>
      <c r="H391" s="38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8"/>
      <c r="H392" s="38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8"/>
      <c r="H393" s="38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8"/>
      <c r="H394" s="38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8"/>
      <c r="H395" s="38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8"/>
      <c r="H396" s="38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8"/>
      <c r="H397" s="38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8"/>
      <c r="H398" s="38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8"/>
      <c r="H399" s="38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8"/>
      <c r="H400" s="38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8"/>
      <c r="H401" s="38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8"/>
      <c r="H402" s="38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8"/>
      <c r="H403" s="38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8"/>
      <c r="H404" s="38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8"/>
      <c r="H405" s="38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8"/>
      <c r="H406" s="38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8"/>
      <c r="H407" s="38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8"/>
      <c r="H408" s="38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8"/>
      <c r="H409" s="38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8"/>
      <c r="H410" s="38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8"/>
      <c r="H411" s="38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8"/>
      <c r="H412" s="38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8"/>
      <c r="H413" s="38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8"/>
      <c r="H414" s="38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8"/>
      <c r="H415" s="38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8"/>
      <c r="H416" s="38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8"/>
      <c r="H417" s="38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8"/>
      <c r="H418" s="38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8"/>
      <c r="H419" s="38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8"/>
      <c r="H420" s="38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8"/>
      <c r="H421" s="38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8"/>
      <c r="H422" s="38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8"/>
      <c r="H423" s="38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8"/>
      <c r="H424" s="38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8"/>
      <c r="H425" s="38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8"/>
      <c r="H426" s="38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8"/>
      <c r="H427" s="38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8"/>
      <c r="H428" s="38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8"/>
      <c r="H429" s="38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8"/>
      <c r="H430" s="38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8"/>
      <c r="H431" s="38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8"/>
      <c r="H432" s="38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8"/>
      <c r="H433" s="38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8"/>
      <c r="H434" s="38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8"/>
      <c r="H435" s="38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8"/>
      <c r="H436" s="38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8"/>
      <c r="H437" s="38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8"/>
      <c r="H438" s="38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8"/>
      <c r="H439" s="38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8"/>
      <c r="H440" s="38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8"/>
      <c r="H441" s="38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8"/>
      <c r="H442" s="38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8"/>
      <c r="H443" s="38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8"/>
      <c r="H444" s="38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8"/>
      <c r="H445" s="38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8"/>
      <c r="H446" s="38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8"/>
      <c r="H447" s="38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8"/>
      <c r="H448" s="38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8"/>
      <c r="H449" s="38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8"/>
      <c r="H450" s="38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8"/>
      <c r="H451" s="38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8"/>
      <c r="H452" s="38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8"/>
      <c r="H453" s="38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8"/>
      <c r="H454" s="38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8"/>
      <c r="H455" s="38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8"/>
      <c r="H456" s="38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8"/>
      <c r="H457" s="38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8"/>
      <c r="H458" s="38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8"/>
      <c r="H459" s="38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8"/>
      <c r="H460" s="38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8"/>
      <c r="H461" s="38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8"/>
      <c r="H462" s="38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8"/>
      <c r="H463" s="38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8"/>
      <c r="H464" s="38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8"/>
      <c r="H465" s="38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8"/>
      <c r="H466" s="38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8"/>
      <c r="H467" s="38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8"/>
      <c r="H468" s="38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8"/>
      <c r="H469" s="38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8"/>
      <c r="H470" s="38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8"/>
      <c r="H471" s="38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8"/>
      <c r="H472" s="38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8"/>
      <c r="H473" s="38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8"/>
      <c r="H474" s="38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8"/>
      <c r="H475" s="38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8"/>
      <c r="H476" s="38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8"/>
      <c r="H477" s="38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8"/>
      <c r="H478" s="38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8"/>
      <c r="H479" s="38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8"/>
      <c r="H480" s="38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8"/>
      <c r="H481" s="38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8"/>
      <c r="H482" s="38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8"/>
      <c r="H483" s="38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8"/>
      <c r="H484" s="38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8"/>
      <c r="H485" s="38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8"/>
      <c r="H486" s="38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8"/>
      <c r="H487" s="38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8"/>
      <c r="H488" s="38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8"/>
      <c r="H489" s="38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8"/>
      <c r="H490" s="38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8"/>
      <c r="H491" s="38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8"/>
      <c r="H492" s="38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8"/>
      <c r="H493" s="38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8"/>
      <c r="H494" s="38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8"/>
      <c r="H495" s="38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8"/>
      <c r="H496" s="38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8"/>
      <c r="H497" s="38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8"/>
      <c r="H498" s="38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8"/>
      <c r="H499" s="38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8"/>
      <c r="H500" s="38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