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<sst xmlns="http://schemas.openxmlformats.org/spreadsheetml/2006/main" count="304" uniqueCount="205">
  <si>
    <t xml:space="preserve">THUNDER ALLEY FIRE SALVAGE    </t>
  </si>
  <si>
    <t xml:space="preserve">VELVET SPANIEL PINE           </t>
  </si>
  <si>
    <t xml:space="preserve">4 X 1 SHELTERWOOD             </t>
  </si>
  <si>
    <t xml:space="preserve">DEER RANGE IMPROVEMENT SALE   </t>
  </si>
  <si>
    <t xml:space="preserve">LIMITLESS LINE SALE           </t>
  </si>
  <si>
    <t xml:space="preserve">EUGENE CAMPEAU                                   </t>
  </si>
  <si>
    <t xml:space="preserve">NORTH MCDONALD HARDWOOD       </t>
  </si>
  <si>
    <t xml:space="preserve">WEST SHEEP RANCH ASPEN        </t>
  </si>
  <si>
    <t xml:space="preserve">SECOND TIME AROUND SALE       </t>
  </si>
  <si>
    <t xml:space="preserve">ABANDONED AXLE                </t>
  </si>
  <si>
    <t xml:space="preserve">BEETS IN THE ROAD SALE        </t>
  </si>
  <si>
    <t xml:space="preserve">BROKEN SHERPA SALE            </t>
  </si>
  <si>
    <t xml:space="preserve">COYOTE RIDGE                  </t>
  </si>
  <si>
    <t xml:space="preserve">CRINKLED AERIAL ASPEN         </t>
  </si>
  <si>
    <t xml:space="preserve">CUT RIVER HARDWOODS           </t>
  </si>
  <si>
    <t xml:space="preserve">DEAD DEER ASPEN               </t>
  </si>
  <si>
    <t xml:space="preserve">KAPALLA LOGGING                                  </t>
  </si>
  <si>
    <t xml:space="preserve">DEER SAND ASPEN               </t>
  </si>
  <si>
    <t xml:space="preserve">EIGHT POINT PINE              </t>
  </si>
  <si>
    <t xml:space="preserve">GROUSE GROVE SALE             </t>
  </si>
  <si>
    <t xml:space="preserve">RUSS NELSON LOGGING                              </t>
  </si>
  <si>
    <t xml:space="preserve">JACKSON ROAD SHELTERWOOD      </t>
  </si>
  <si>
    <t xml:space="preserve">LATE ROUNDS MIX               </t>
  </si>
  <si>
    <t xml:space="preserve">LITTLE BRIDGE ASPEN           </t>
  </si>
  <si>
    <t xml:space="preserve">LONELY BEAGLE                 </t>
  </si>
  <si>
    <t xml:space="preserve">MARY JANE'S PINE              </t>
  </si>
  <si>
    <t xml:space="preserve">TIMBER WOLF CONSTRUCTION                         </t>
  </si>
  <si>
    <t xml:space="preserve">MOOSE WALLOW MIX              </t>
  </si>
  <si>
    <t xml:space="preserve">OLD CISTERN ASPEN             </t>
  </si>
  <si>
    <t xml:space="preserve">OLD PALLET PATH BIRCH         </t>
  </si>
  <si>
    <t xml:space="preserve">RED MARKED HARDWOOD           </t>
  </si>
  <si>
    <t xml:space="preserve">RIVER ASPEN                   </t>
  </si>
  <si>
    <t xml:space="preserve">ROAD RUNNER'S REVENGE         </t>
  </si>
  <si>
    <t xml:space="preserve">ROCKY HARDWOODS               </t>
  </si>
  <si>
    <t xml:space="preserve">RR SHACK MIX                  </t>
  </si>
  <si>
    <t xml:space="preserve">CLARK FOR/PRO                                    </t>
  </si>
  <si>
    <t xml:space="preserve">SANDTOWN SWAMP II             </t>
  </si>
  <si>
    <t xml:space="preserve">SECOND LAKE HARDWOODS         </t>
  </si>
  <si>
    <t xml:space="preserve">SMITH CREEK SWAMP             </t>
  </si>
  <si>
    <t xml:space="preserve">SPLIT HOG MIX                 </t>
  </si>
  <si>
    <t xml:space="preserve">STAND 31 ASPEN                </t>
  </si>
  <si>
    <t xml:space="preserve">TIMELY MANNER SALE            </t>
  </si>
  <si>
    <t xml:space="preserve">TIN SHACK                     </t>
  </si>
  <si>
    <t xml:space="preserve">TRIPLE MARK HARDWOOD          </t>
  </si>
  <si>
    <t xml:space="preserve">WET SHIRT SPRUCE              </t>
  </si>
  <si>
    <t xml:space="preserve">WHISKEY JUG                   </t>
  </si>
  <si>
    <t xml:space="preserve">26 TICK HARDWOOD              </t>
  </si>
  <si>
    <t xml:space="preserve">SNOW SHOE SPRUCE              </t>
  </si>
  <si>
    <t xml:space="preserve">ROCK SOLID ASPEN SALE         </t>
  </si>
  <si>
    <t xml:space="preserve">ART, JAMES LAPONSIE'S RAINTREE LOGGING           </t>
  </si>
  <si>
    <t xml:space="preserve">BEAR CAMP ISLAND              </t>
  </si>
  <si>
    <t xml:space="preserve">BENNY D. PHILLIPS                                </t>
  </si>
  <si>
    <t xml:space="preserve">BEAR CAMP STRIPS              </t>
  </si>
  <si>
    <t xml:space="preserve">PAUL BUNYAN LOGGING                              </t>
  </si>
  <si>
    <t xml:space="preserve">BLOW OUT HARDWOODS            </t>
  </si>
  <si>
    <t xml:space="preserve">COLLARED CANINE RED PINE      </t>
  </si>
  <si>
    <t xml:space="preserve">CRAWFIN CORNERS MIX           </t>
  </si>
  <si>
    <t xml:space="preserve">EMERGING GARDER HARDWOODS     </t>
  </si>
  <si>
    <t xml:space="preserve">POUNDING HAMMER HARDWOODS     </t>
  </si>
  <si>
    <t xml:space="preserve">SUMMER STUDENT SPECIAL        </t>
  </si>
  <si>
    <t xml:space="preserve">ZAPPED RED PINE               </t>
  </si>
  <si>
    <t xml:space="preserve">EAST WILSON B6                </t>
  </si>
  <si>
    <t xml:space="preserve">NORTH KIBBLE PULP             </t>
  </si>
  <si>
    <t xml:space="preserve">CURIOUS URSUS                 </t>
  </si>
  <si>
    <t xml:space="preserve">GREEN HORNET MIX              </t>
  </si>
  <si>
    <t xml:space="preserve">KETOLA ROAD HARDWOODS         </t>
  </si>
  <si>
    <t xml:space="preserve">PAINTED BLIND HARDWOOD        </t>
  </si>
  <si>
    <t xml:space="preserve">STOLEN STEMS HARDWOOD         </t>
  </si>
  <si>
    <t xml:space="preserve">THIN ICE ASPEN                </t>
  </si>
  <si>
    <t xml:space="preserve">TRI-TECH ASPEN                </t>
  </si>
  <si>
    <t xml:space="preserve">TRIPLE SKUNK JACK PINE        </t>
  </si>
  <si>
    <t xml:space="preserve">GOOD ROW RED PINE           </t>
  </si>
  <si>
    <t xml:space="preserve">BLUE TEEPE HARDWOODS          </t>
  </si>
  <si>
    <t xml:space="preserve">LEDGE ROAD HARDWOODS          </t>
  </si>
  <si>
    <t xml:space="preserve">MIKE'S HIKE                   </t>
  </si>
  <si>
    <t xml:space="preserve">DEHAAN FOREST PRODUCTS                           </t>
  </si>
  <si>
    <t xml:space="preserve">STANDOFF RED PINE             </t>
  </si>
  <si>
    <t xml:space="preserve">ARCHER'S PARADISE HARDWOODS   </t>
  </si>
  <si>
    <t xml:space="preserve">BIG MARBLEHEAD ASPEN          </t>
  </si>
  <si>
    <t xml:space="preserve">BROKEN IGLOO                  </t>
  </si>
  <si>
    <t xml:space="preserve">DAN'S MOOSE BLOCK             </t>
  </si>
  <si>
    <t xml:space="preserve">HENDRIE RIVER BIRCH-ASPEN     </t>
  </si>
  <si>
    <t xml:space="preserve">HUNGRY BEAR SHELTERWOOD       </t>
  </si>
  <si>
    <t xml:space="preserve">MISSILE TUBE SHELTERWOOD      </t>
  </si>
  <si>
    <t xml:space="preserve">OVER THE LINE MIX             </t>
  </si>
  <si>
    <t xml:space="preserve">PEENTING FIR MIX              </t>
  </si>
  <si>
    <t xml:space="preserve">ROCK RIVER RIDGES             </t>
  </si>
  <si>
    <t xml:space="preserve">SHOELESS ASPEN                </t>
  </si>
  <si>
    <t xml:space="preserve">SWIRLED STUMP ASPEN           </t>
  </si>
  <si>
    <t xml:space="preserve">WALDO'S VW MIX                </t>
  </si>
  <si>
    <t xml:space="preserve">BEDROCK PINE                  </t>
  </si>
  <si>
    <t xml:space="preserve">BUFFALO STEPS                 </t>
  </si>
  <si>
    <t xml:space="preserve">CHERRY SEED HARDWOOD          </t>
  </si>
  <si>
    <t xml:space="preserve">MYSTERY SKULL HARDWOOD        </t>
  </si>
  <si>
    <t xml:space="preserve">QUARRY COOKOUT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</si>
  <si>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</si>
  <si>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</si>
  <si>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</si>
  <si>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</si>
  <si>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</si>
  <si>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</si>
  <si>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</si>
  <si>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</si>
  <si>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</si>
  <si>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</si>
  <si>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</si>
  <si>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</si>
  <si>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</si>
  <si>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</si>
  <si>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</si>
  <si>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</si>
  <si>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</si>
  <si>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</si>
  <si>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</si>
  <si>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</si>
  <si>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</si>
  <si>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</si>
  <si>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</si>
  <si>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</si>
  <si>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</si>
  <si>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</si>
  <si>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</si>
  <si>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</si>
  <si>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</si>
  <si>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</si>
  <si>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</si>
  <si>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</si>
  <si>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</si>
  <si>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</si>
  <si>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</si>
  <si>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</si>
  <si>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</si>
  <si>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</si>
  <si>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</si>
  <si>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</si>
  <si>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</si>
  <si>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</si>
  <si>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</si>
  <si>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</si>
  <si>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</si>
  <si>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NORTHERN MICHIGAN VENEERS INC          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</si>
  <si>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</si>
  <si>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      </t>
    </r>
    <r>
      <rPr>
        <b/>
        <u val="single"/>
        <sz val="12"/>
        <rFont val="Arial"/>
        <family val="2"/>
      </rPr>
      <t>as of October 11, 2000</t>
    </r>
  </si>
  <si>
    <t xml:space="preserve">GIGUERE LOGGING INC.                             </t>
  </si>
  <si>
    <t xml:space="preserve">TIMBER PRODUCTS                                  </t>
  </si>
  <si>
    <t xml:space="preserve">ZELLAR EXCAVATING, INC                           </t>
  </si>
  <si>
    <t xml:space="preserve">JOHN ZELLAR                                      </t>
  </si>
  <si>
    <t xml:space="preserve">JOSEPH BOSANIC                                   </t>
  </si>
  <si>
    <t xml:space="preserve">PETERSON FOR/PRO                                 </t>
  </si>
  <si>
    <t xml:space="preserve">MACKINAC FOREST PRODUCTS                         </t>
  </si>
  <si>
    <t xml:space="preserve">WJZ &amp; SONS HARVESTING INC                        </t>
  </si>
  <si>
    <t xml:space="preserve">HAMILL WOOD PRODUCTS                             </t>
  </si>
  <si>
    <t xml:space="preserve">SPENCER FOREST PRODUCTS                          </t>
  </si>
  <si>
    <t xml:space="preserve">LOUISIANA-PACIFIC                                </t>
  </si>
  <si>
    <t xml:space="preserve">SHEPARD'S FOR/PRO                                </t>
  </si>
  <si>
    <t xml:space="preserve">TUFFY &amp; SON LLC                                  </t>
  </si>
  <si>
    <t>Open Contract Analysis for the S. Ste Marie Forest Management Unit</t>
  </si>
  <si>
    <t xml:space="preserve">14 MILE MARKING               </t>
  </si>
  <si>
    <t xml:space="preserve">CRANBERRY EAST                </t>
  </si>
  <si>
    <t xml:space="preserve">HENTKOWSKI &amp; SONS FOR. PROD.                     </t>
  </si>
  <si>
    <t xml:space="preserve">CRANBERRY WEST                </t>
  </si>
  <si>
    <t xml:space="preserve">CHARLES NEWELL                                   </t>
  </si>
  <si>
    <t xml:space="preserve">ROCK RIDGE ASPEN              </t>
  </si>
  <si>
    <t xml:space="preserve">HESSEL FORST PRODUCT                             </t>
  </si>
  <si>
    <t>SOUTH OLD MACKINAC TRAIL NORTH</t>
  </si>
  <si>
    <t xml:space="preserve">GEORGIA-PACIFIC                                  </t>
  </si>
  <si>
    <t xml:space="preserve">HOOK HARDWOODS                </t>
  </si>
  <si>
    <t xml:space="preserve">NETTLETON WOOD PRODUCTS, INC.                    </t>
  </si>
  <si>
    <t xml:space="preserve">NORTH PATS LAKE ASPEN         </t>
  </si>
  <si>
    <t xml:space="preserve">LAPOINT CONTRACTORS, INC.                        </t>
  </si>
  <si>
    <t xml:space="preserve">DICKENSON LAKE HARDWOOD       </t>
  </si>
  <si>
    <t xml:space="preserve">TITAN TIMBER, INC.                               </t>
  </si>
  <si>
    <t xml:space="preserve">SHEEP RANCH HARDWOODS         </t>
  </si>
  <si>
    <t xml:space="preserve">SHEEP RANCH PULP              </t>
  </si>
  <si>
    <t xml:space="preserve">RAYMOND JOHNSON                                  </t>
  </si>
  <si>
    <t xml:space="preserve">WEST SPRINGER ASPEN           </t>
  </si>
  <si>
    <t xml:space="preserve">BEACOM FOR/PRO                                   </t>
  </si>
  <si>
    <t xml:space="preserve">AUTUMN HATCH BLOCK            </t>
  </si>
  <si>
    <t xml:space="preserve">SPENCER FOREST PRODUCTS, INC.                    </t>
  </si>
  <si>
    <t xml:space="preserve">BARBER CREEK ASPEN            </t>
  </si>
  <si>
    <t xml:space="preserve">BLACK RIVER BIRCH             </t>
  </si>
  <si>
    <t xml:space="preserve">DAIRY FARM HARDWOODS          </t>
  </si>
  <si>
    <t xml:space="preserve">OCKO AND SONS                                    </t>
  </si>
  <si>
    <t xml:space="preserve">DANDEMONIUM PINE              </t>
  </si>
  <si>
    <t xml:space="preserve">DIVE BOMBER RED PINE          </t>
  </si>
  <si>
    <t xml:space="preserve">DRUMMER'S FLUSH               </t>
  </si>
  <si>
    <t xml:space="preserve">FISHER KILL                   </t>
  </si>
  <si>
    <t xml:space="preserve">GIBBY'S ISLANDS               </t>
  </si>
  <si>
    <t xml:space="preserve">HOT SEAT HARDWOODS            </t>
  </si>
  <si>
    <t xml:space="preserve">IN-BETWEEN CC                 </t>
  </si>
  <si>
    <t xml:space="preserve">LAWRENCE TUTTLE                                  </t>
  </si>
  <si>
    <t xml:space="preserve">MISTAKEN BEAR MIX             </t>
  </si>
  <si>
    <t xml:space="preserve">ONE LEG MIX                   </t>
  </si>
  <si>
    <t xml:space="preserve">PIKE LAKE POCKETS             </t>
  </si>
  <si>
    <t xml:space="preserve">PUMPKINSEED PINE              </t>
  </si>
  <si>
    <t xml:space="preserve">ROOKIE RIDGE                  </t>
  </si>
  <si>
    <t xml:space="preserve">SHUFFLING GROUSE RED PINE     </t>
  </si>
  <si>
    <t xml:space="preserve">BIEWER SAWMILL                                   </t>
  </si>
  <si>
    <t xml:space="preserve">SLIDING RAM MIX               </t>
  </si>
  <si>
    <t xml:space="preserve">SPOOKY RED PINE               </t>
  </si>
  <si>
    <t xml:space="preserve">STALKING CRANE HARDWOODS      </t>
  </si>
  <si>
    <t xml:space="preserve">TAXONOMIC CHOICE PINE         </t>
  </si>
  <si>
    <t xml:space="preserve">THICK FLUSH MIX               </t>
  </si>
  <si>
    <t xml:space="preserve">THREE SIDE RED PINE           </t>
  </si>
  <si>
    <t xml:space="preserve">HYDROLAKE LEASING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</si>
</sst>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156</v>
      </c>
      <c r="L1" s="30"/>
    </row>
    <row r="2" spans="4:12" ht="8.25" customHeight="1">
      <c r="D2" s="20"/>
      <c r="L2" s="30"/>
    </row>
    <row r="3" spans="4:12" ht="14.25" customHeight="1">
      <c r="D3" s="28" t="s">
        <v>142</v>
      </c>
      <c r="L3" s="30"/>
    </row>
    <row r="4" spans="4:12" ht="11.25" customHeight="1">
      <c r="D4" s="20"/>
      <c r="L4" s="30"/>
    </row>
    <row r="5" spans="4:12" ht="12.75" customHeight="1">
      <c r="D5" s="61" t="s">
        <v>141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125</v>
      </c>
      <c r="L7" s="30"/>
    </row>
    <row r="8" spans="4:12" ht="13.5" thickBot="1">
      <c r="D8" s="15" t="s">
        <v>124</v>
      </c>
      <c r="E8" s="16" t="s">
        <v>126</v>
      </c>
      <c r="H8" s="38"/>
      <c r="L8" s="30"/>
    </row>
    <row r="9" spans="4:23" ht="13.5" thickTop="1">
      <c r="D9" s="12" t="s">
        <v>114</v>
      </c>
      <c r="E9" s="43">
        <f>DCOUNT(DATABASE,11,S9:S10)</f>
        <v>7</v>
      </c>
      <c r="L9" s="30"/>
      <c r="S9" t="s">
        <v>109</v>
      </c>
      <c r="T9" t="s">
        <v>109</v>
      </c>
      <c r="U9" t="s">
        <v>109</v>
      </c>
      <c r="V9" t="s">
        <v>109</v>
      </c>
      <c r="W9" t="s">
        <v>109</v>
      </c>
    </row>
    <row r="10" spans="4:23" ht="12.75">
      <c r="D10" s="12" t="s">
        <v>115</v>
      </c>
      <c r="E10" s="43">
        <f>DCOUNT(DATABASE,11,T9:U10)</f>
        <v>4</v>
      </c>
      <c r="L10" s="30"/>
      <c r="S10" t="s">
        <v>117</v>
      </c>
      <c r="T10" t="s">
        <v>118</v>
      </c>
      <c r="U10" t="s">
        <v>119</v>
      </c>
      <c r="V10" t="s">
        <v>120</v>
      </c>
      <c r="W10" t="s">
        <v>121</v>
      </c>
    </row>
    <row r="11" spans="4:19" ht="12.75">
      <c r="D11" s="12" t="s">
        <v>116</v>
      </c>
      <c r="E11" s="43">
        <f>DCOUNT(DATABASE,11,V9:W10)</f>
        <v>0</v>
      </c>
      <c r="L11" s="30"/>
      <c r="S11" t="s">
        <v>109</v>
      </c>
    </row>
    <row r="12" spans="4:19" ht="13.5" thickBot="1">
      <c r="D12" s="12" t="s">
        <v>122</v>
      </c>
      <c r="E12" s="43">
        <f>DCOUNT(DATABASE,11,S11:S12)</f>
        <v>109</v>
      </c>
      <c r="L12" s="30"/>
      <c r="S12" t="s">
        <v>123</v>
      </c>
    </row>
    <row r="13" spans="4:12" ht="14.25" thickBot="1" thickTop="1">
      <c r="D13" s="17" t="s">
        <v>113</v>
      </c>
      <c r="E13" s="44">
        <f>SUM(E9:E12)</f>
        <v>120</v>
      </c>
      <c r="L13" s="30"/>
    </row>
    <row r="14" ht="9.75" customHeight="1" thickBot="1" thickTop="1">
      <c r="L14" s="30"/>
    </row>
    <row r="15" spans="4:12" ht="14.25" thickBot="1" thickTop="1">
      <c r="D15" s="17" t="s">
        <v>127</v>
      </c>
      <c r="E15" s="19"/>
      <c r="F15" s="19"/>
      <c r="G15" s="39" t="s">
        <v>113</v>
      </c>
      <c r="L15" s="30"/>
    </row>
    <row r="16" spans="4:12" ht="13.5" thickTop="1">
      <c r="D16" s="12" t="s">
        <v>128</v>
      </c>
      <c r="G16" s="23">
        <f>DCOUNT(DATABASE,11,T12:T13)</f>
        <v>120</v>
      </c>
      <c r="L16" s="30"/>
    </row>
    <row r="17" spans="4:12" ht="12.75">
      <c r="D17" s="12" t="s">
        <v>131</v>
      </c>
      <c r="G17" s="21">
        <f>DSUM(DATABASE,4,$T$13:$T$14)</f>
        <v>14977.899999999998</v>
      </c>
      <c r="L17" s="30"/>
    </row>
    <row r="18" spans="4:12" ht="12.75">
      <c r="D18" s="12" t="s">
        <v>132</v>
      </c>
      <c r="G18" s="21">
        <f>DSUM(DATABASE,5,$T$13:$T$14)</f>
        <v>231137.19999999995</v>
      </c>
      <c r="L18" s="30"/>
    </row>
    <row r="19" spans="4:12" ht="12.75">
      <c r="D19" s="12" t="s">
        <v>129</v>
      </c>
      <c r="G19" s="18">
        <f>DSUM(DATABASE,6,$T$13:$T$14)</f>
        <v>5264297.54</v>
      </c>
      <c r="L19" s="30"/>
    </row>
    <row r="20" spans="4:12" ht="12.75">
      <c r="D20" s="12" t="s">
        <v>133</v>
      </c>
      <c r="G20" s="18">
        <f>DSUM(DATABASE,7,$T$13:$T$14)</f>
        <v>2767499.4199999995</v>
      </c>
      <c r="L20" s="30"/>
    </row>
    <row r="21" spans="4:12" ht="12.75">
      <c r="D21" s="12" t="s">
        <v>130</v>
      </c>
      <c r="E21" s="22"/>
      <c r="F21" s="22"/>
      <c r="G21" s="18">
        <f>+G19-G20</f>
        <v>2496798.1200000006</v>
      </c>
      <c r="L21" s="30"/>
    </row>
    <row r="22" spans="4:12" ht="12.75">
      <c r="D22" s="12" t="s">
        <v>139</v>
      </c>
      <c r="E22" s="22"/>
      <c r="F22" s="22"/>
      <c r="G22" s="45">
        <f>+G20/G19</f>
        <v>0.5257110562181483</v>
      </c>
      <c r="L22" s="30"/>
    </row>
    <row r="23" spans="4:12" ht="12.75">
      <c r="D23" s="12" t="s">
        <v>135</v>
      </c>
      <c r="E23" s="22"/>
      <c r="F23" s="22"/>
      <c r="G23" s="59">
        <f>DATE(2000,10,11)</f>
        <v>36810</v>
      </c>
      <c r="L23" s="30"/>
    </row>
    <row r="24" spans="4:12" ht="13.5" thickBot="1">
      <c r="D24" s="11" t="s">
        <v>138</v>
      </c>
      <c r="E24" s="6"/>
      <c r="F24" s="6"/>
      <c r="G24" s="60">
        <f>DAVERAGE(DATABASE,13,T12:T13)/365</f>
        <v>3.195365296803653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134</v>
      </c>
      <c r="L27" s="49"/>
    </row>
    <row r="28" spans="2:18" ht="13.5" thickTop="1">
      <c r="B28" s="55"/>
      <c r="C28" s="9"/>
      <c r="D28" s="9"/>
      <c r="E28" s="10"/>
      <c r="F28" s="10" t="s">
        <v>113</v>
      </c>
      <c r="G28" s="40" t="s">
        <v>101</v>
      </c>
      <c r="H28" s="40"/>
      <c r="I28" s="50" t="s">
        <v>102</v>
      </c>
      <c r="J28" s="50" t="s">
        <v>108</v>
      </c>
      <c r="K28" s="50" t="s">
        <v>101</v>
      </c>
      <c r="L28" s="25" t="s">
        <v>110</v>
      </c>
      <c r="M28" s="33"/>
      <c r="N28" s="34" t="s">
        <v>101</v>
      </c>
      <c r="O28" s="58"/>
      <c r="P28" s="58"/>
      <c r="Q28" s="58"/>
      <c r="R28" s="58"/>
    </row>
    <row r="29" spans="2:18" ht="12.75">
      <c r="B29" s="56"/>
      <c r="C29" s="3" t="s">
        <v>96</v>
      </c>
      <c r="D29" s="3"/>
      <c r="E29" s="4"/>
      <c r="F29" s="4" t="s">
        <v>112</v>
      </c>
      <c r="G29" s="41" t="s">
        <v>102</v>
      </c>
      <c r="H29" s="41" t="s">
        <v>104</v>
      </c>
      <c r="I29" s="51" t="s">
        <v>106</v>
      </c>
      <c r="J29" s="51" t="s">
        <v>109</v>
      </c>
      <c r="K29" s="51" t="s">
        <v>109</v>
      </c>
      <c r="L29" s="26" t="s">
        <v>111</v>
      </c>
      <c r="M29" s="31"/>
      <c r="N29" s="35" t="s">
        <v>102</v>
      </c>
      <c r="O29" s="35"/>
      <c r="P29" s="35"/>
      <c r="Q29" s="35"/>
      <c r="R29" s="35"/>
    </row>
    <row r="30" spans="2:18" ht="13.5" thickBot="1">
      <c r="B30" s="57" t="s">
        <v>95</v>
      </c>
      <c r="C30" s="7" t="s">
        <v>97</v>
      </c>
      <c r="D30" s="7" t="s">
        <v>98</v>
      </c>
      <c r="E30" s="8" t="s">
        <v>99</v>
      </c>
      <c r="F30" s="8" t="s">
        <v>100</v>
      </c>
      <c r="G30" s="42" t="s">
        <v>103</v>
      </c>
      <c r="H30" s="42" t="s">
        <v>105</v>
      </c>
      <c r="I30" s="52" t="s">
        <v>107</v>
      </c>
      <c r="J30" s="52" t="s">
        <v>107</v>
      </c>
      <c r="K30" s="52" t="s">
        <v>107</v>
      </c>
      <c r="L30" s="27" t="s">
        <v>109</v>
      </c>
      <c r="M30" s="32" t="s">
        <v>136</v>
      </c>
      <c r="N30" s="36" t="s">
        <v>137</v>
      </c>
      <c r="O30" s="58"/>
      <c r="P30" s="58"/>
      <c r="Q30" s="58"/>
      <c r="R30" s="58"/>
    </row>
    <row r="31" spans="2:14" s="2" customFormat="1" ht="12" thickTop="1">
      <c r="B31" s="2">
        <v>450089501</v>
      </c>
      <c r="C31" s="2">
        <v>1</v>
      </c>
      <c r="D31" s="2" t="s">
        <v>157</v>
      </c>
      <c r="E31" s="1">
        <v>150</v>
      </c>
      <c r="F31" s="1">
        <v>593.8</v>
      </c>
      <c r="G31" s="37">
        <v>19051.06</v>
      </c>
      <c r="H31" s="37">
        <v>19051.06</v>
      </c>
      <c r="I31" s="47">
        <v>35884</v>
      </c>
      <c r="J31" s="47">
        <v>36616</v>
      </c>
      <c r="K31" s="47">
        <v>36616</v>
      </c>
      <c r="L31" s="2">
        <v>-194</v>
      </c>
      <c r="M31" s="2" t="s">
        <v>144</v>
      </c>
      <c r="N31" s="2">
        <v>732</v>
      </c>
    </row>
    <row r="32" spans="2:14" s="2" customFormat="1" ht="11.25">
      <c r="B32" s="2">
        <v>450099601</v>
      </c>
      <c r="C32" s="2">
        <v>1</v>
      </c>
      <c r="D32" s="2" t="s">
        <v>158</v>
      </c>
      <c r="E32" s="1">
        <v>44.2</v>
      </c>
      <c r="F32" s="1">
        <v>1121</v>
      </c>
      <c r="G32" s="37">
        <v>19997.58</v>
      </c>
      <c r="H32" s="37">
        <v>1999.76</v>
      </c>
      <c r="I32" s="47">
        <v>35555</v>
      </c>
      <c r="J32" s="47">
        <v>36234</v>
      </c>
      <c r="K32" s="47">
        <v>36646</v>
      </c>
      <c r="L32" s="2">
        <v>-164</v>
      </c>
      <c r="M32" s="2" t="s">
        <v>159</v>
      </c>
      <c r="N32" s="2">
        <v>1091</v>
      </c>
    </row>
    <row r="33" spans="2:14" s="2" customFormat="1" ht="11.25">
      <c r="B33" s="2">
        <v>450129601</v>
      </c>
      <c r="C33" s="2">
        <v>1</v>
      </c>
      <c r="D33" s="2" t="s">
        <v>160</v>
      </c>
      <c r="E33" s="1">
        <v>11</v>
      </c>
      <c r="F33" s="1">
        <v>298.7</v>
      </c>
      <c r="G33" s="37">
        <v>4196.8</v>
      </c>
      <c r="H33" s="37">
        <v>2198.49</v>
      </c>
      <c r="I33" s="47">
        <v>35760</v>
      </c>
      <c r="J33" s="47">
        <v>36311</v>
      </c>
      <c r="K33" s="47">
        <v>36677</v>
      </c>
      <c r="L33" s="2">
        <v>-133</v>
      </c>
      <c r="M33" s="2" t="s">
        <v>161</v>
      </c>
      <c r="N33" s="2">
        <v>917</v>
      </c>
    </row>
    <row r="34" spans="2:14" s="2" customFormat="1" ht="11.25">
      <c r="B34" s="2">
        <v>450119501</v>
      </c>
      <c r="C34" s="2">
        <v>1</v>
      </c>
      <c r="D34" s="2" t="s">
        <v>162</v>
      </c>
      <c r="E34" s="1">
        <v>99.8</v>
      </c>
      <c r="F34" s="1">
        <v>1626.9</v>
      </c>
      <c r="G34" s="37">
        <v>26742.14</v>
      </c>
      <c r="H34" s="37">
        <v>26742.14</v>
      </c>
      <c r="I34" s="47">
        <v>34988</v>
      </c>
      <c r="J34" s="47">
        <v>35734</v>
      </c>
      <c r="K34" s="47">
        <v>36677</v>
      </c>
      <c r="L34" s="2">
        <v>-133</v>
      </c>
      <c r="M34" s="2" t="s">
        <v>163</v>
      </c>
      <c r="N34" s="2">
        <v>1689</v>
      </c>
    </row>
    <row r="35" spans="2:14" s="2" customFormat="1" ht="11.25">
      <c r="B35" s="2">
        <v>450039501</v>
      </c>
      <c r="C35" s="2">
        <v>1</v>
      </c>
      <c r="D35" s="2" t="s">
        <v>164</v>
      </c>
      <c r="E35" s="1">
        <v>79.7</v>
      </c>
      <c r="F35" s="1">
        <v>1108.8</v>
      </c>
      <c r="G35" s="37">
        <v>11615.67</v>
      </c>
      <c r="H35" s="37">
        <v>11615.67</v>
      </c>
      <c r="I35" s="47">
        <v>35874</v>
      </c>
      <c r="J35" s="47">
        <v>36707</v>
      </c>
      <c r="K35" s="47">
        <v>36707</v>
      </c>
      <c r="L35" s="2">
        <v>-103</v>
      </c>
      <c r="M35" s="2" t="s">
        <v>165</v>
      </c>
      <c r="N35" s="2">
        <v>833</v>
      </c>
    </row>
    <row r="36" spans="2:14" s="2" customFormat="1" ht="11.25">
      <c r="B36" s="2">
        <v>450169801</v>
      </c>
      <c r="C36" s="2">
        <v>1</v>
      </c>
      <c r="D36" s="2" t="s">
        <v>166</v>
      </c>
      <c r="E36" s="1">
        <v>38.8</v>
      </c>
      <c r="F36" s="1">
        <v>379.8</v>
      </c>
      <c r="G36" s="37">
        <v>13683.17</v>
      </c>
      <c r="H36" s="37">
        <v>1368.32</v>
      </c>
      <c r="I36" s="47">
        <v>36325</v>
      </c>
      <c r="J36" s="47">
        <v>36799</v>
      </c>
      <c r="K36" s="47">
        <v>36799</v>
      </c>
      <c r="L36" s="2">
        <v>-11</v>
      </c>
      <c r="M36" s="2" t="s">
        <v>167</v>
      </c>
      <c r="N36" s="2">
        <v>474</v>
      </c>
    </row>
    <row r="37" spans="2:14" s="2" customFormat="1" ht="11.25">
      <c r="B37" s="2">
        <v>450159501</v>
      </c>
      <c r="C37" s="2">
        <v>1</v>
      </c>
      <c r="D37" s="2" t="s">
        <v>168</v>
      </c>
      <c r="E37" s="1">
        <v>265.6</v>
      </c>
      <c r="F37" s="1">
        <v>5935.3</v>
      </c>
      <c r="G37" s="37">
        <v>58189.65</v>
      </c>
      <c r="H37" s="37">
        <v>58189.65</v>
      </c>
      <c r="I37" s="47">
        <v>35220</v>
      </c>
      <c r="J37" s="47">
        <v>36250</v>
      </c>
      <c r="K37" s="47">
        <v>36799</v>
      </c>
      <c r="L37" s="2">
        <v>-11</v>
      </c>
      <c r="M37" s="2" t="s">
        <v>169</v>
      </c>
      <c r="N37" s="2">
        <v>1579</v>
      </c>
    </row>
    <row r="38" spans="2:14" s="2" customFormat="1" ht="11.25">
      <c r="B38" s="2">
        <v>450059801</v>
      </c>
      <c r="C38" s="2">
        <v>1</v>
      </c>
      <c r="D38" s="2" t="s">
        <v>170</v>
      </c>
      <c r="E38" s="1">
        <v>53.2</v>
      </c>
      <c r="F38" s="1">
        <v>432.8</v>
      </c>
      <c r="G38" s="37">
        <v>10589.21</v>
      </c>
      <c r="H38" s="37">
        <v>10589.21</v>
      </c>
      <c r="I38" s="47">
        <v>36248</v>
      </c>
      <c r="J38" s="47">
        <v>36830</v>
      </c>
      <c r="K38" s="47">
        <v>36830</v>
      </c>
      <c r="L38" s="2">
        <v>20</v>
      </c>
      <c r="M38" s="2" t="s">
        <v>171</v>
      </c>
      <c r="N38" s="2">
        <v>582</v>
      </c>
    </row>
    <row r="39" spans="2:14" s="2" customFormat="1" ht="11.25">
      <c r="B39" s="2">
        <v>450069801</v>
      </c>
      <c r="C39" s="2">
        <v>1</v>
      </c>
      <c r="D39" s="2" t="s">
        <v>172</v>
      </c>
      <c r="E39" s="1">
        <v>68</v>
      </c>
      <c r="F39" s="1">
        <v>439.3</v>
      </c>
      <c r="G39" s="37">
        <v>11383.7</v>
      </c>
      <c r="H39" s="37">
        <v>7968.59</v>
      </c>
      <c r="I39" s="47">
        <v>36248</v>
      </c>
      <c r="J39" s="47">
        <v>36830</v>
      </c>
      <c r="K39" s="47">
        <v>36830</v>
      </c>
      <c r="L39" s="2">
        <v>20</v>
      </c>
      <c r="M39" s="2" t="s">
        <v>171</v>
      </c>
      <c r="N39" s="2">
        <v>582</v>
      </c>
    </row>
    <row r="40" spans="2:14" s="2" customFormat="1" ht="11.25">
      <c r="B40" s="2">
        <v>450050002</v>
      </c>
      <c r="C40" s="2">
        <v>1</v>
      </c>
      <c r="D40" s="2" t="s">
        <v>173</v>
      </c>
      <c r="E40" s="1">
        <v>30</v>
      </c>
      <c r="F40" s="1">
        <v>181</v>
      </c>
      <c r="G40" s="37">
        <v>469.5</v>
      </c>
      <c r="H40" s="37">
        <v>469.5</v>
      </c>
      <c r="I40" s="47">
        <v>36801</v>
      </c>
      <c r="J40" s="47">
        <v>36830</v>
      </c>
      <c r="K40" s="47">
        <v>36830</v>
      </c>
      <c r="L40" s="2">
        <v>20</v>
      </c>
      <c r="M40" s="2" t="s">
        <v>174</v>
      </c>
      <c r="N40" s="2">
        <v>29</v>
      </c>
    </row>
    <row r="41" spans="2:14" s="2" customFormat="1" ht="11.25">
      <c r="B41" s="2">
        <v>450129801</v>
      </c>
      <c r="C41" s="2">
        <v>1</v>
      </c>
      <c r="D41" s="2" t="s">
        <v>175</v>
      </c>
      <c r="E41" s="1">
        <v>54</v>
      </c>
      <c r="F41" s="1">
        <v>789.7</v>
      </c>
      <c r="G41" s="37">
        <v>7405.39</v>
      </c>
      <c r="H41" s="37">
        <v>7405.39</v>
      </c>
      <c r="I41" s="47">
        <v>36367</v>
      </c>
      <c r="J41" s="47">
        <v>36830</v>
      </c>
      <c r="K41" s="47">
        <v>36830</v>
      </c>
      <c r="L41" s="2">
        <v>20</v>
      </c>
      <c r="M41" s="2" t="s">
        <v>176</v>
      </c>
      <c r="N41" s="2">
        <v>463</v>
      </c>
    </row>
    <row r="42" spans="2:14" s="2" customFormat="1" ht="11.25">
      <c r="B42" s="2">
        <v>451299701</v>
      </c>
      <c r="C42" s="2">
        <v>1</v>
      </c>
      <c r="D42" s="2" t="s">
        <v>177</v>
      </c>
      <c r="E42" s="1">
        <v>309</v>
      </c>
      <c r="F42" s="1">
        <v>4640</v>
      </c>
      <c r="G42" s="37">
        <v>141010</v>
      </c>
      <c r="H42" s="37">
        <v>141010</v>
      </c>
      <c r="I42" s="47">
        <v>35934</v>
      </c>
      <c r="J42" s="47">
        <v>36891</v>
      </c>
      <c r="K42" s="47">
        <v>36891</v>
      </c>
      <c r="L42" s="2">
        <v>81</v>
      </c>
      <c r="M42" s="2" t="s">
        <v>178</v>
      </c>
      <c r="N42" s="2">
        <v>957</v>
      </c>
    </row>
    <row r="43" spans="2:14" s="2" customFormat="1" ht="11.25">
      <c r="B43" s="2">
        <v>451199701</v>
      </c>
      <c r="C43" s="2">
        <v>1</v>
      </c>
      <c r="D43" s="2" t="s">
        <v>179</v>
      </c>
      <c r="E43" s="1">
        <v>94</v>
      </c>
      <c r="F43" s="1">
        <v>1794.4</v>
      </c>
      <c r="G43" s="37">
        <v>43581.5</v>
      </c>
      <c r="H43" s="37">
        <v>4358.15</v>
      </c>
      <c r="I43" s="47">
        <v>35668</v>
      </c>
      <c r="J43" s="47">
        <v>36525</v>
      </c>
      <c r="K43" s="47">
        <v>36891</v>
      </c>
      <c r="L43" s="2">
        <v>81</v>
      </c>
      <c r="M43" s="2" t="s">
        <v>146</v>
      </c>
      <c r="N43" s="2">
        <v>1223</v>
      </c>
    </row>
    <row r="44" spans="2:14" s="2" customFormat="1" ht="11.25">
      <c r="B44" s="2">
        <v>451149701</v>
      </c>
      <c r="C44" s="2">
        <v>1</v>
      </c>
      <c r="D44" s="2" t="s">
        <v>180</v>
      </c>
      <c r="E44" s="1">
        <v>74</v>
      </c>
      <c r="F44" s="1">
        <v>1844</v>
      </c>
      <c r="G44" s="37">
        <v>30142.05</v>
      </c>
      <c r="H44" s="37">
        <v>3014.21</v>
      </c>
      <c r="I44" s="47">
        <v>35726</v>
      </c>
      <c r="J44" s="47">
        <v>36524</v>
      </c>
      <c r="K44" s="47">
        <v>36891</v>
      </c>
      <c r="L44" s="2">
        <v>81</v>
      </c>
      <c r="M44" s="2" t="s">
        <v>146</v>
      </c>
      <c r="N44" s="2">
        <v>1165</v>
      </c>
    </row>
    <row r="45" spans="2:14" s="2" customFormat="1" ht="11.25">
      <c r="B45" s="2">
        <v>451399601</v>
      </c>
      <c r="C45" s="2">
        <v>1</v>
      </c>
      <c r="D45" s="2" t="s">
        <v>181</v>
      </c>
      <c r="E45" s="1">
        <v>103</v>
      </c>
      <c r="F45" s="1">
        <v>589.6</v>
      </c>
      <c r="G45" s="37">
        <v>23750.8</v>
      </c>
      <c r="H45" s="37">
        <v>23750.8</v>
      </c>
      <c r="I45" s="47">
        <v>35367</v>
      </c>
      <c r="J45" s="47">
        <v>36160</v>
      </c>
      <c r="K45" s="47">
        <v>36891</v>
      </c>
      <c r="L45" s="2">
        <v>81</v>
      </c>
      <c r="M45" s="2" t="s">
        <v>182</v>
      </c>
      <c r="N45" s="2">
        <v>1524</v>
      </c>
    </row>
    <row r="46" spans="2:14" s="2" customFormat="1" ht="11.25">
      <c r="B46" s="2">
        <v>451629701</v>
      </c>
      <c r="C46" s="2">
        <v>1</v>
      </c>
      <c r="D46" s="2" t="s">
        <v>183</v>
      </c>
      <c r="E46" s="1">
        <v>114</v>
      </c>
      <c r="F46" s="1">
        <v>1649</v>
      </c>
      <c r="G46" s="37">
        <v>71257.7</v>
      </c>
      <c r="H46" s="37">
        <v>51305.55</v>
      </c>
      <c r="I46" s="47">
        <v>35934</v>
      </c>
      <c r="J46" s="47">
        <v>36891</v>
      </c>
      <c r="K46" s="47">
        <v>36891</v>
      </c>
      <c r="L46" s="2">
        <v>81</v>
      </c>
      <c r="M46" s="2" t="s">
        <v>143</v>
      </c>
      <c r="N46" s="2">
        <v>957</v>
      </c>
    </row>
    <row r="47" spans="2:14" s="2" customFormat="1" ht="11.25">
      <c r="B47" s="2">
        <v>451369601</v>
      </c>
      <c r="C47" s="2">
        <v>1</v>
      </c>
      <c r="D47" s="2" t="s">
        <v>184</v>
      </c>
      <c r="E47" s="1">
        <v>97</v>
      </c>
      <c r="F47" s="1">
        <v>2656.4</v>
      </c>
      <c r="G47" s="37">
        <v>134816.91</v>
      </c>
      <c r="H47" s="37">
        <v>63929.74</v>
      </c>
      <c r="I47" s="47">
        <v>35360</v>
      </c>
      <c r="J47" s="47">
        <v>36525</v>
      </c>
      <c r="K47" s="47">
        <v>36891</v>
      </c>
      <c r="L47" s="2">
        <v>81</v>
      </c>
      <c r="M47" s="2" t="s">
        <v>145</v>
      </c>
      <c r="N47" s="2">
        <v>1531</v>
      </c>
    </row>
    <row r="48" spans="2:14" s="2" customFormat="1" ht="11.25">
      <c r="B48" s="2">
        <v>451589701</v>
      </c>
      <c r="C48" s="2">
        <v>1</v>
      </c>
      <c r="D48" s="2" t="s">
        <v>185</v>
      </c>
      <c r="E48" s="1">
        <v>162.5</v>
      </c>
      <c r="F48" s="1">
        <v>2575.6</v>
      </c>
      <c r="G48" s="37">
        <v>38700.4</v>
      </c>
      <c r="H48" s="37">
        <v>10449.11</v>
      </c>
      <c r="I48" s="47">
        <v>35941</v>
      </c>
      <c r="J48" s="47">
        <v>36891</v>
      </c>
      <c r="K48" s="47">
        <v>36891</v>
      </c>
      <c r="L48" s="2">
        <v>81</v>
      </c>
      <c r="M48" s="2" t="s">
        <v>147</v>
      </c>
      <c r="N48" s="2">
        <v>950</v>
      </c>
    </row>
    <row r="49" spans="2:14" s="2" customFormat="1" ht="11.25">
      <c r="B49" s="2">
        <v>451189701</v>
      </c>
      <c r="C49" s="2">
        <v>1</v>
      </c>
      <c r="D49" s="2" t="s">
        <v>186</v>
      </c>
      <c r="E49" s="1">
        <v>41</v>
      </c>
      <c r="F49" s="1">
        <v>845.8</v>
      </c>
      <c r="G49" s="37">
        <v>18855.5</v>
      </c>
      <c r="H49" s="37">
        <v>13010.29</v>
      </c>
      <c r="I49" s="47">
        <v>35697</v>
      </c>
      <c r="J49" s="47">
        <v>36525</v>
      </c>
      <c r="K49" s="47">
        <v>36891</v>
      </c>
      <c r="L49" s="2">
        <v>81</v>
      </c>
      <c r="M49" s="2" t="s">
        <v>148</v>
      </c>
      <c r="N49" s="2">
        <v>1194</v>
      </c>
    </row>
    <row r="50" spans="2:14" s="2" customFormat="1" ht="11.25">
      <c r="B50" s="2">
        <v>451169701</v>
      </c>
      <c r="C50" s="2">
        <v>1</v>
      </c>
      <c r="D50" s="2" t="s">
        <v>187</v>
      </c>
      <c r="E50" s="1">
        <v>52</v>
      </c>
      <c r="F50" s="1">
        <v>1266.4</v>
      </c>
      <c r="G50" s="37">
        <v>16559.4</v>
      </c>
      <c r="H50" s="37">
        <v>2811.39</v>
      </c>
      <c r="I50" s="47">
        <v>35579</v>
      </c>
      <c r="J50" s="47">
        <v>36525</v>
      </c>
      <c r="K50" s="47">
        <v>36891</v>
      </c>
      <c r="L50" s="2">
        <v>81</v>
      </c>
      <c r="M50" s="2" t="s">
        <v>154</v>
      </c>
      <c r="N50" s="2">
        <v>1312</v>
      </c>
    </row>
    <row r="51" spans="2:14" s="2" customFormat="1" ht="11.25">
      <c r="B51" s="2">
        <v>451249801</v>
      </c>
      <c r="C51" s="2">
        <v>1</v>
      </c>
      <c r="D51" s="2" t="s">
        <v>188</v>
      </c>
      <c r="E51" s="1">
        <v>11</v>
      </c>
      <c r="F51" s="1">
        <v>93.4</v>
      </c>
      <c r="G51" s="37">
        <v>1182.4</v>
      </c>
      <c r="H51" s="37">
        <v>118.24</v>
      </c>
      <c r="I51" s="47">
        <v>36314</v>
      </c>
      <c r="J51" s="47">
        <v>36891</v>
      </c>
      <c r="K51" s="47">
        <v>36891</v>
      </c>
      <c r="L51" s="2">
        <v>81</v>
      </c>
      <c r="M51" s="2" t="s">
        <v>152</v>
      </c>
      <c r="N51" s="2">
        <v>577</v>
      </c>
    </row>
    <row r="52" spans="2:14" s="2" customFormat="1" ht="11.25">
      <c r="B52" s="2">
        <v>451039902</v>
      </c>
      <c r="C52" s="2">
        <v>1</v>
      </c>
      <c r="D52" s="2" t="s">
        <v>189</v>
      </c>
      <c r="E52" s="1">
        <v>4</v>
      </c>
      <c r="F52" s="1">
        <v>91.7</v>
      </c>
      <c r="G52" s="37">
        <v>273.53</v>
      </c>
      <c r="H52" s="37">
        <v>273.53</v>
      </c>
      <c r="I52" s="47">
        <v>36101</v>
      </c>
      <c r="J52" s="47">
        <v>36525</v>
      </c>
      <c r="K52" s="47">
        <v>36891</v>
      </c>
      <c r="L52" s="2">
        <v>81</v>
      </c>
      <c r="M52" s="2" t="s">
        <v>190</v>
      </c>
      <c r="N52" s="2">
        <v>790</v>
      </c>
    </row>
    <row r="53" spans="2:14" s="2" customFormat="1" ht="11.25">
      <c r="B53" s="2">
        <v>451039801</v>
      </c>
      <c r="C53" s="2">
        <v>1</v>
      </c>
      <c r="D53" s="2" t="s">
        <v>191</v>
      </c>
      <c r="E53" s="1">
        <v>94</v>
      </c>
      <c r="F53" s="1">
        <v>1678.2</v>
      </c>
      <c r="G53" s="37">
        <v>33277.6</v>
      </c>
      <c r="H53" s="37">
        <v>22184.8</v>
      </c>
      <c r="I53" s="47">
        <v>35934</v>
      </c>
      <c r="J53" s="47">
        <v>36891</v>
      </c>
      <c r="K53" s="47">
        <v>36891</v>
      </c>
      <c r="L53" s="2">
        <v>81</v>
      </c>
      <c r="M53" s="2" t="s">
        <v>152</v>
      </c>
      <c r="N53" s="2">
        <v>957</v>
      </c>
    </row>
    <row r="54" spans="2:14" s="2" customFormat="1" ht="11.25">
      <c r="B54" s="2">
        <v>451259701</v>
      </c>
      <c r="C54" s="2">
        <v>1</v>
      </c>
      <c r="D54" s="2" t="s">
        <v>192</v>
      </c>
      <c r="E54" s="1">
        <v>46</v>
      </c>
      <c r="F54" s="1">
        <v>1421.4</v>
      </c>
      <c r="G54" s="37">
        <v>67040.6</v>
      </c>
      <c r="H54" s="37">
        <v>6704.06</v>
      </c>
      <c r="I54" s="47">
        <v>35640</v>
      </c>
      <c r="J54" s="47">
        <v>36525</v>
      </c>
      <c r="K54" s="47">
        <v>36891</v>
      </c>
      <c r="L54" s="2">
        <v>81</v>
      </c>
      <c r="M54" s="2" t="s">
        <v>154</v>
      </c>
      <c r="N54" s="2">
        <v>1251</v>
      </c>
    </row>
    <row r="55" spans="2:14" s="2" customFormat="1" ht="11.25">
      <c r="B55" s="2">
        <v>451179701</v>
      </c>
      <c r="C55" s="2">
        <v>1</v>
      </c>
      <c r="D55" s="2" t="s">
        <v>193</v>
      </c>
      <c r="E55" s="1">
        <v>60</v>
      </c>
      <c r="F55" s="1">
        <v>682</v>
      </c>
      <c r="G55" s="37">
        <v>11145</v>
      </c>
      <c r="H55" s="37">
        <v>3676.85</v>
      </c>
      <c r="I55" s="47">
        <v>35661</v>
      </c>
      <c r="J55" s="47">
        <v>36525</v>
      </c>
      <c r="K55" s="47">
        <v>36891</v>
      </c>
      <c r="L55" s="2">
        <v>81</v>
      </c>
      <c r="M55" s="2" t="s">
        <v>152</v>
      </c>
      <c r="N55" s="2">
        <v>1230</v>
      </c>
    </row>
    <row r="56" spans="2:14" s="2" customFormat="1" ht="11.25">
      <c r="B56" s="2">
        <v>451479701</v>
      </c>
      <c r="C56" s="2">
        <v>1</v>
      </c>
      <c r="D56" s="2" t="s">
        <v>194</v>
      </c>
      <c r="E56" s="1">
        <v>134</v>
      </c>
      <c r="F56" s="1">
        <v>1629.2</v>
      </c>
      <c r="G56" s="37">
        <v>77306.8</v>
      </c>
      <c r="H56" s="37">
        <v>77306.8</v>
      </c>
      <c r="I56" s="47">
        <v>35719</v>
      </c>
      <c r="J56" s="47">
        <v>36891</v>
      </c>
      <c r="K56" s="47">
        <v>36891</v>
      </c>
      <c r="L56" s="2">
        <v>81</v>
      </c>
      <c r="M56" s="2" t="s">
        <v>146</v>
      </c>
      <c r="N56" s="2">
        <v>1172</v>
      </c>
    </row>
    <row r="57" spans="2:14" s="2" customFormat="1" ht="11.25">
      <c r="B57" s="2">
        <v>451269801</v>
      </c>
      <c r="C57" s="2">
        <v>1</v>
      </c>
      <c r="D57" s="2" t="s">
        <v>195</v>
      </c>
      <c r="E57" s="1">
        <v>60</v>
      </c>
      <c r="F57" s="1">
        <v>702</v>
      </c>
      <c r="G57" s="37">
        <v>7225.45</v>
      </c>
      <c r="H57" s="37">
        <v>1120</v>
      </c>
      <c r="I57" s="47">
        <v>36270</v>
      </c>
      <c r="J57" s="47">
        <v>36891</v>
      </c>
      <c r="K57" s="47">
        <v>36891</v>
      </c>
      <c r="L57" s="2">
        <v>81</v>
      </c>
      <c r="M57" s="2" t="s">
        <v>147</v>
      </c>
      <c r="N57" s="2">
        <v>621</v>
      </c>
    </row>
    <row r="58" spans="2:14" s="2" customFormat="1" ht="11.25">
      <c r="B58" s="2">
        <v>451529701</v>
      </c>
      <c r="C58" s="2">
        <v>1</v>
      </c>
      <c r="D58" s="2" t="s">
        <v>196</v>
      </c>
      <c r="E58" s="1">
        <v>38</v>
      </c>
      <c r="F58" s="1">
        <v>337</v>
      </c>
      <c r="G58" s="37">
        <v>15469.89</v>
      </c>
      <c r="H58" s="37">
        <v>15469.89</v>
      </c>
      <c r="I58" s="47">
        <v>35941</v>
      </c>
      <c r="J58" s="47">
        <v>36891</v>
      </c>
      <c r="K58" s="47">
        <v>36891</v>
      </c>
      <c r="L58" s="2">
        <v>81</v>
      </c>
      <c r="M58" s="2" t="s">
        <v>197</v>
      </c>
      <c r="N58" s="2">
        <v>950</v>
      </c>
    </row>
    <row r="59" spans="2:14" s="2" customFormat="1" ht="11.25">
      <c r="B59" s="2">
        <v>451129801</v>
      </c>
      <c r="C59" s="2">
        <v>1</v>
      </c>
      <c r="D59" s="2" t="s">
        <v>198</v>
      </c>
      <c r="E59" s="1">
        <v>168</v>
      </c>
      <c r="F59" s="1">
        <v>1479</v>
      </c>
      <c r="G59" s="37">
        <v>43960</v>
      </c>
      <c r="H59" s="37">
        <v>18040.4</v>
      </c>
      <c r="I59" s="47">
        <v>35962</v>
      </c>
      <c r="J59" s="47">
        <v>36891</v>
      </c>
      <c r="K59" s="47">
        <v>36891</v>
      </c>
      <c r="L59" s="2">
        <v>81</v>
      </c>
      <c r="M59" s="2" t="s">
        <v>147</v>
      </c>
      <c r="N59" s="2">
        <v>929</v>
      </c>
    </row>
    <row r="60" spans="2:14" s="2" customFormat="1" ht="11.25">
      <c r="B60" s="2">
        <v>451139801</v>
      </c>
      <c r="C60" s="2">
        <v>1</v>
      </c>
      <c r="D60" s="2" t="s">
        <v>199</v>
      </c>
      <c r="E60" s="1">
        <v>112</v>
      </c>
      <c r="F60" s="1">
        <v>3220</v>
      </c>
      <c r="G60" s="37">
        <v>157650</v>
      </c>
      <c r="H60" s="37">
        <v>39254</v>
      </c>
      <c r="I60" s="47">
        <v>35962</v>
      </c>
      <c r="J60" s="47">
        <v>36891</v>
      </c>
      <c r="K60" s="47">
        <v>36891</v>
      </c>
      <c r="L60" s="2">
        <v>81</v>
      </c>
      <c r="M60" s="2" t="s">
        <v>147</v>
      </c>
      <c r="N60" s="2">
        <v>929</v>
      </c>
    </row>
    <row r="61" spans="2:14" s="2" customFormat="1" ht="11.25">
      <c r="B61" s="2">
        <v>451549701</v>
      </c>
      <c r="C61" s="2">
        <v>1</v>
      </c>
      <c r="D61" s="2" t="s">
        <v>200</v>
      </c>
      <c r="E61" s="1">
        <v>235</v>
      </c>
      <c r="F61" s="1">
        <v>2380.8</v>
      </c>
      <c r="G61" s="37">
        <v>55959.7</v>
      </c>
      <c r="H61" s="37">
        <v>47888.76</v>
      </c>
      <c r="I61" s="47">
        <v>35934</v>
      </c>
      <c r="J61" s="47">
        <v>36891</v>
      </c>
      <c r="K61" s="47">
        <v>36891</v>
      </c>
      <c r="L61" s="2">
        <v>81</v>
      </c>
      <c r="M61" s="2" t="s">
        <v>154</v>
      </c>
      <c r="N61" s="2">
        <v>957</v>
      </c>
    </row>
    <row r="62" spans="2:14" s="2" customFormat="1" ht="11.25">
      <c r="B62" s="2">
        <v>451569701</v>
      </c>
      <c r="C62" s="2">
        <v>1</v>
      </c>
      <c r="D62" s="2" t="s">
        <v>201</v>
      </c>
      <c r="E62" s="1">
        <v>360</v>
      </c>
      <c r="F62" s="1">
        <v>5112.2</v>
      </c>
      <c r="G62" s="37">
        <v>182518.21</v>
      </c>
      <c r="H62" s="37">
        <v>107762.74</v>
      </c>
      <c r="I62" s="47">
        <v>35906</v>
      </c>
      <c r="J62" s="47">
        <v>36891</v>
      </c>
      <c r="K62" s="47">
        <v>36891</v>
      </c>
      <c r="L62" s="2">
        <v>81</v>
      </c>
      <c r="M62" s="2" t="s">
        <v>154</v>
      </c>
      <c r="N62" s="2">
        <v>985</v>
      </c>
    </row>
    <row r="63" spans="2:14" s="2" customFormat="1" ht="11.25">
      <c r="B63" s="2">
        <v>451279501</v>
      </c>
      <c r="C63" s="2">
        <v>1</v>
      </c>
      <c r="D63" s="2" t="s">
        <v>202</v>
      </c>
      <c r="E63" s="1">
        <v>71</v>
      </c>
      <c r="F63" s="1">
        <v>1197.4</v>
      </c>
      <c r="G63" s="37">
        <v>19967.22</v>
      </c>
      <c r="H63" s="37">
        <v>3472.56</v>
      </c>
      <c r="I63" s="47">
        <v>35002</v>
      </c>
      <c r="J63" s="47">
        <v>35795</v>
      </c>
      <c r="K63" s="47">
        <v>36891</v>
      </c>
      <c r="L63" s="2">
        <v>81</v>
      </c>
      <c r="M63" s="2" t="s">
        <v>146</v>
      </c>
      <c r="N63" s="2">
        <v>1889</v>
      </c>
    </row>
    <row r="64" spans="2:14" s="2" customFormat="1" ht="11.25">
      <c r="B64" s="2">
        <v>451359701</v>
      </c>
      <c r="C64" s="2">
        <v>1</v>
      </c>
      <c r="D64" s="2" t="s">
        <v>203</v>
      </c>
      <c r="E64" s="1">
        <v>33</v>
      </c>
      <c r="F64" s="1">
        <v>1580.6</v>
      </c>
      <c r="G64" s="37">
        <v>86704.46</v>
      </c>
      <c r="H64" s="37">
        <v>86704.46</v>
      </c>
      <c r="I64" s="47">
        <v>35717</v>
      </c>
      <c r="J64" s="47">
        <v>36891</v>
      </c>
      <c r="K64" s="47">
        <v>36891</v>
      </c>
      <c r="L64" s="2">
        <v>81</v>
      </c>
      <c r="M64" s="2" t="s">
        <v>204</v>
      </c>
      <c r="N64" s="2">
        <v>1174</v>
      </c>
    </row>
    <row r="65" spans="2:14" s="2" customFormat="1" ht="11.25">
      <c r="B65" s="2">
        <v>451170002</v>
      </c>
      <c r="C65" s="2">
        <v>1</v>
      </c>
      <c r="D65" s="2" t="s">
        <v>0</v>
      </c>
      <c r="E65" s="1">
        <v>13</v>
      </c>
      <c r="F65" s="1">
        <v>318.4</v>
      </c>
      <c r="G65" s="37">
        <v>14240</v>
      </c>
      <c r="H65" s="37">
        <v>10280</v>
      </c>
      <c r="I65" s="47">
        <v>36697</v>
      </c>
      <c r="J65" s="47">
        <v>36891</v>
      </c>
      <c r="K65" s="47">
        <v>36891</v>
      </c>
      <c r="L65" s="2">
        <v>81</v>
      </c>
      <c r="M65" s="2" t="s">
        <v>204</v>
      </c>
      <c r="N65" s="2">
        <v>194</v>
      </c>
    </row>
    <row r="66" spans="2:14" s="2" customFormat="1" ht="11.25">
      <c r="B66" s="2">
        <v>451559701</v>
      </c>
      <c r="C66" s="2">
        <v>1</v>
      </c>
      <c r="D66" s="2" t="s">
        <v>1</v>
      </c>
      <c r="E66" s="1">
        <v>159</v>
      </c>
      <c r="F66" s="1">
        <v>5809.4</v>
      </c>
      <c r="G66" s="37">
        <v>290464</v>
      </c>
      <c r="H66" s="37">
        <v>274964</v>
      </c>
      <c r="I66" s="47">
        <v>35929</v>
      </c>
      <c r="J66" s="47">
        <v>36891</v>
      </c>
      <c r="K66" s="47">
        <v>36891</v>
      </c>
      <c r="L66" s="2">
        <v>81</v>
      </c>
      <c r="M66" s="2" t="s">
        <v>154</v>
      </c>
      <c r="N66" s="2">
        <v>962</v>
      </c>
    </row>
    <row r="67" spans="2:14" s="2" customFormat="1" ht="11.25">
      <c r="B67" s="2">
        <v>451419701</v>
      </c>
      <c r="C67" s="2">
        <v>1</v>
      </c>
      <c r="D67" s="2" t="s">
        <v>2</v>
      </c>
      <c r="E67" s="1">
        <v>87</v>
      </c>
      <c r="F67" s="1">
        <v>2192</v>
      </c>
      <c r="G67" s="37">
        <v>54827.65</v>
      </c>
      <c r="H67" s="37">
        <v>44958.67</v>
      </c>
      <c r="I67" s="47">
        <v>35753</v>
      </c>
      <c r="J67" s="47">
        <v>36525</v>
      </c>
      <c r="K67" s="47">
        <v>36891</v>
      </c>
      <c r="L67" s="2">
        <v>81</v>
      </c>
      <c r="M67" s="2" t="s">
        <v>154</v>
      </c>
      <c r="N67" s="2">
        <v>1138</v>
      </c>
    </row>
    <row r="68" spans="2:14" s="2" customFormat="1" ht="11.25">
      <c r="B68" s="2">
        <v>450198901</v>
      </c>
      <c r="C68" s="2">
        <v>1</v>
      </c>
      <c r="D68" s="2" t="s">
        <v>3</v>
      </c>
      <c r="E68" s="1">
        <v>1168.5</v>
      </c>
      <c r="F68" s="1">
        <v>19645</v>
      </c>
      <c r="G68" s="37">
        <v>63386.91</v>
      </c>
      <c r="H68" s="37">
        <v>63386.91</v>
      </c>
      <c r="I68" s="47">
        <v>32811</v>
      </c>
      <c r="J68" s="47">
        <v>34273</v>
      </c>
      <c r="K68" s="47">
        <v>37011</v>
      </c>
      <c r="L68" s="2">
        <v>201</v>
      </c>
      <c r="M68" s="2" t="s">
        <v>153</v>
      </c>
      <c r="N68" s="2">
        <v>4200</v>
      </c>
    </row>
    <row r="69" spans="2:14" s="2" customFormat="1" ht="11.25">
      <c r="B69" s="2">
        <v>450059401</v>
      </c>
      <c r="C69" s="2">
        <v>1</v>
      </c>
      <c r="D69" s="2" t="s">
        <v>4</v>
      </c>
      <c r="E69" s="1">
        <v>196</v>
      </c>
      <c r="F69" s="1">
        <v>2179</v>
      </c>
      <c r="G69" s="37">
        <v>23428.42</v>
      </c>
      <c r="H69" s="37">
        <v>16285.94</v>
      </c>
      <c r="I69" s="47">
        <v>34597</v>
      </c>
      <c r="J69" s="47">
        <v>35520</v>
      </c>
      <c r="K69" s="47">
        <v>37011</v>
      </c>
      <c r="L69" s="2">
        <v>201</v>
      </c>
      <c r="M69" s="2" t="s">
        <v>5</v>
      </c>
      <c r="N69" s="2">
        <v>2414</v>
      </c>
    </row>
    <row r="70" spans="2:14" s="2" customFormat="1" ht="11.25">
      <c r="B70" s="2">
        <v>450089901</v>
      </c>
      <c r="C70" s="2">
        <v>1</v>
      </c>
      <c r="D70" s="2" t="s">
        <v>6</v>
      </c>
      <c r="E70" s="1">
        <v>10</v>
      </c>
      <c r="F70" s="1">
        <v>92.8</v>
      </c>
      <c r="G70" s="37">
        <v>10254.3</v>
      </c>
      <c r="H70" s="37">
        <v>1025.43</v>
      </c>
      <c r="I70" s="47">
        <v>36655</v>
      </c>
      <c r="J70" s="47">
        <v>37011</v>
      </c>
      <c r="K70" s="47">
        <v>37011</v>
      </c>
      <c r="L70" s="2">
        <v>201</v>
      </c>
      <c r="M70" s="2" t="s">
        <v>171</v>
      </c>
      <c r="N70" s="2">
        <v>356</v>
      </c>
    </row>
    <row r="71" spans="2:14" s="2" customFormat="1" ht="11.25">
      <c r="B71" s="2">
        <v>450099801</v>
      </c>
      <c r="C71" s="2">
        <v>1</v>
      </c>
      <c r="D71" s="2" t="s">
        <v>7</v>
      </c>
      <c r="E71" s="1">
        <v>136.2</v>
      </c>
      <c r="F71" s="1">
        <v>2830.8</v>
      </c>
      <c r="G71" s="37">
        <v>41561.27</v>
      </c>
      <c r="H71" s="37">
        <v>31170.95</v>
      </c>
      <c r="I71" s="47">
        <v>36248</v>
      </c>
      <c r="J71" s="47">
        <v>37011</v>
      </c>
      <c r="K71" s="47">
        <v>37011</v>
      </c>
      <c r="L71" s="2">
        <v>201</v>
      </c>
      <c r="M71" s="2" t="s">
        <v>171</v>
      </c>
      <c r="N71" s="2">
        <v>763</v>
      </c>
    </row>
    <row r="72" spans="2:14" s="2" customFormat="1" ht="11.25">
      <c r="B72" s="2">
        <v>450119801</v>
      </c>
      <c r="C72" s="2">
        <v>1</v>
      </c>
      <c r="D72" s="2" t="s">
        <v>8</v>
      </c>
      <c r="E72" s="1">
        <v>39</v>
      </c>
      <c r="F72" s="1">
        <v>807</v>
      </c>
      <c r="G72" s="37">
        <v>14093.75</v>
      </c>
      <c r="H72" s="37">
        <v>14093.75</v>
      </c>
      <c r="I72" s="47">
        <v>35891</v>
      </c>
      <c r="J72" s="47">
        <v>36616</v>
      </c>
      <c r="K72" s="47">
        <v>37042</v>
      </c>
      <c r="L72" s="2">
        <v>232</v>
      </c>
      <c r="M72" s="2" t="s">
        <v>144</v>
      </c>
      <c r="N72" s="2">
        <v>1151</v>
      </c>
    </row>
    <row r="73" spans="2:14" s="2" customFormat="1" ht="11.25">
      <c r="B73" s="2">
        <v>451079801</v>
      </c>
      <c r="C73" s="2">
        <v>1</v>
      </c>
      <c r="D73" s="2" t="s">
        <v>9</v>
      </c>
      <c r="E73" s="1">
        <v>57</v>
      </c>
      <c r="F73" s="1">
        <v>1570.8</v>
      </c>
      <c r="G73" s="37">
        <v>117122.7</v>
      </c>
      <c r="H73" s="37">
        <v>57975.74</v>
      </c>
      <c r="I73" s="47">
        <v>35927</v>
      </c>
      <c r="J73" s="47">
        <v>37072</v>
      </c>
      <c r="K73" s="47">
        <v>37072</v>
      </c>
      <c r="L73" s="2">
        <v>262</v>
      </c>
      <c r="M73" s="2" t="s">
        <v>204</v>
      </c>
      <c r="N73" s="2">
        <v>1145</v>
      </c>
    </row>
    <row r="74" spans="2:14" s="2" customFormat="1" ht="11.25">
      <c r="B74" s="2">
        <v>451159601</v>
      </c>
      <c r="C74" s="2">
        <v>1</v>
      </c>
      <c r="D74" s="2" t="s">
        <v>10</v>
      </c>
      <c r="E74" s="1">
        <v>72</v>
      </c>
      <c r="F74" s="1">
        <v>1590.6</v>
      </c>
      <c r="G74" s="37">
        <v>27713.94</v>
      </c>
      <c r="H74" s="37">
        <v>17044.08</v>
      </c>
      <c r="I74" s="47">
        <v>35362</v>
      </c>
      <c r="J74" s="47">
        <v>35976</v>
      </c>
      <c r="K74" s="47">
        <v>37072</v>
      </c>
      <c r="L74" s="2">
        <v>262</v>
      </c>
      <c r="M74" s="2" t="s">
        <v>145</v>
      </c>
      <c r="N74" s="2">
        <v>1710</v>
      </c>
    </row>
    <row r="75" spans="2:18" s="2" customFormat="1" ht="11.25">
      <c r="B75" s="2">
        <v>451209601</v>
      </c>
      <c r="C75" s="2">
        <v>1</v>
      </c>
      <c r="D75" s="2" t="s">
        <v>11</v>
      </c>
      <c r="E75" s="1">
        <v>112</v>
      </c>
      <c r="F75" s="1">
        <v>2159.2</v>
      </c>
      <c r="G75" s="37">
        <v>37227.3</v>
      </c>
      <c r="H75" s="37">
        <v>8562.28</v>
      </c>
      <c r="I75" s="47">
        <v>35362</v>
      </c>
      <c r="J75" s="47">
        <v>36341</v>
      </c>
      <c r="K75" s="47">
        <v>37072</v>
      </c>
      <c r="L75" s="2">
        <v>262</v>
      </c>
      <c r="M75" s="2" t="s">
        <v>151</v>
      </c>
      <c r="N75" s="2">
        <v>1710</v>
      </c>
      <c r="O75" s="48"/>
      <c r="P75" s="48"/>
      <c r="Q75" s="48"/>
      <c r="R75" s="48"/>
    </row>
    <row r="76" spans="2:18" s="2" customFormat="1" ht="11.25">
      <c r="B76" s="2">
        <v>451219601</v>
      </c>
      <c r="C76" s="2">
        <v>2</v>
      </c>
      <c r="D76" s="2" t="s">
        <v>12</v>
      </c>
      <c r="E76" s="1">
        <v>28</v>
      </c>
      <c r="F76" s="1">
        <v>599</v>
      </c>
      <c r="G76" s="37">
        <v>7491.75</v>
      </c>
      <c r="H76" s="37">
        <v>749.18</v>
      </c>
      <c r="I76" s="47">
        <v>35318</v>
      </c>
      <c r="J76" s="47">
        <v>36341</v>
      </c>
      <c r="K76" s="47">
        <v>37072</v>
      </c>
      <c r="L76" s="2">
        <v>262</v>
      </c>
      <c r="M76" s="2" t="s">
        <v>150</v>
      </c>
      <c r="N76" s="2">
        <v>1754</v>
      </c>
      <c r="O76" s="48"/>
      <c r="P76" s="48"/>
      <c r="Q76" s="48"/>
      <c r="R76" s="48"/>
    </row>
    <row r="77" spans="2:18" s="2" customFormat="1" ht="11.25">
      <c r="B77" s="2">
        <v>451229801</v>
      </c>
      <c r="C77" s="2">
        <v>1</v>
      </c>
      <c r="D77" s="2" t="s">
        <v>13</v>
      </c>
      <c r="E77" s="1">
        <v>91</v>
      </c>
      <c r="F77" s="1">
        <v>2988</v>
      </c>
      <c r="G77" s="37">
        <v>42435.3</v>
      </c>
      <c r="H77" s="37">
        <v>8062.71</v>
      </c>
      <c r="I77" s="47">
        <v>36067</v>
      </c>
      <c r="J77" s="47">
        <v>36707</v>
      </c>
      <c r="K77" s="47">
        <v>37072</v>
      </c>
      <c r="L77" s="2">
        <v>262</v>
      </c>
      <c r="M77" s="2" t="s">
        <v>151</v>
      </c>
      <c r="N77" s="2">
        <v>1005</v>
      </c>
      <c r="O77" s="48"/>
      <c r="P77" s="48"/>
      <c r="Q77" s="48"/>
      <c r="R77" s="48"/>
    </row>
    <row r="78" spans="2:18" s="2" customFormat="1" ht="11.25">
      <c r="B78" s="2">
        <v>451169901</v>
      </c>
      <c r="C78" s="2">
        <v>1</v>
      </c>
      <c r="D78" s="2" t="s">
        <v>14</v>
      </c>
      <c r="E78" s="1">
        <v>184</v>
      </c>
      <c r="F78" s="1">
        <v>1157.2</v>
      </c>
      <c r="G78" s="37">
        <v>24302.12</v>
      </c>
      <c r="H78" s="37">
        <v>6804.59</v>
      </c>
      <c r="I78" s="47">
        <v>36244</v>
      </c>
      <c r="J78" s="47">
        <v>37072</v>
      </c>
      <c r="K78" s="47">
        <v>37072</v>
      </c>
      <c r="L78" s="2">
        <v>262</v>
      </c>
      <c r="M78" s="2" t="s">
        <v>145</v>
      </c>
      <c r="N78" s="2">
        <v>828</v>
      </c>
      <c r="O78" s="48"/>
      <c r="P78" s="48"/>
      <c r="Q78" s="48"/>
      <c r="R78" s="48"/>
    </row>
    <row r="79" spans="2:18" s="2" customFormat="1" ht="11.25">
      <c r="B79" s="2">
        <v>451159701</v>
      </c>
      <c r="C79" s="2">
        <v>2</v>
      </c>
      <c r="D79" s="2" t="s">
        <v>15</v>
      </c>
      <c r="E79" s="1">
        <v>92</v>
      </c>
      <c r="F79" s="1">
        <v>1663.2</v>
      </c>
      <c r="G79" s="37">
        <v>34086.51</v>
      </c>
      <c r="H79" s="37">
        <v>21873.79</v>
      </c>
      <c r="I79" s="47">
        <v>35662</v>
      </c>
      <c r="J79" s="47">
        <v>36707</v>
      </c>
      <c r="K79" s="47">
        <v>37072</v>
      </c>
      <c r="L79" s="2">
        <v>262</v>
      </c>
      <c r="M79" s="2" t="s">
        <v>16</v>
      </c>
      <c r="N79" s="2">
        <v>1410</v>
      </c>
      <c r="O79" s="48"/>
      <c r="P79" s="48"/>
      <c r="Q79" s="48"/>
      <c r="R79" s="48"/>
    </row>
    <row r="80" spans="2:18" s="2" customFormat="1" ht="11.25">
      <c r="B80" s="64">
        <v>451239601</v>
      </c>
      <c r="C80" s="64">
        <v>2</v>
      </c>
      <c r="D80" s="2" t="s">
        <v>17</v>
      </c>
      <c r="E80" s="1">
        <v>22</v>
      </c>
      <c r="F80" s="1">
        <v>645</v>
      </c>
      <c r="G80" s="37">
        <v>10143.9</v>
      </c>
      <c r="H80" s="37">
        <v>1014.39</v>
      </c>
      <c r="I80" s="47">
        <v>35318</v>
      </c>
      <c r="J80" s="47">
        <v>36341</v>
      </c>
      <c r="K80" s="47">
        <v>37072</v>
      </c>
      <c r="L80" s="2">
        <v>262</v>
      </c>
      <c r="M80" s="2" t="s">
        <v>150</v>
      </c>
      <c r="N80" s="2">
        <v>1754</v>
      </c>
      <c r="O80" s="48"/>
      <c r="P80" s="48"/>
      <c r="Q80" s="48"/>
      <c r="R80" s="48"/>
    </row>
    <row r="81" spans="2:18" s="2" customFormat="1" ht="11.25">
      <c r="B81" s="64">
        <v>451409601</v>
      </c>
      <c r="C81" s="64">
        <v>1</v>
      </c>
      <c r="D81" s="2" t="s">
        <v>18</v>
      </c>
      <c r="E81" s="1">
        <v>69</v>
      </c>
      <c r="F81" s="1">
        <v>747.8</v>
      </c>
      <c r="G81" s="37">
        <v>18581.96</v>
      </c>
      <c r="H81" s="37">
        <v>6014.45</v>
      </c>
      <c r="I81" s="47">
        <v>35362</v>
      </c>
      <c r="J81" s="47">
        <v>36341</v>
      </c>
      <c r="K81" s="47">
        <v>37072</v>
      </c>
      <c r="L81" s="2">
        <v>262</v>
      </c>
      <c r="M81" s="2" t="s">
        <v>145</v>
      </c>
      <c r="N81" s="2">
        <v>1710</v>
      </c>
      <c r="O81" s="48"/>
      <c r="P81" s="48"/>
      <c r="Q81" s="48"/>
      <c r="R81" s="48"/>
    </row>
    <row r="82" spans="2:18" s="2" customFormat="1" ht="11.25">
      <c r="B82" s="65">
        <v>451149801</v>
      </c>
      <c r="C82" s="65">
        <v>1</v>
      </c>
      <c r="D82" s="46" t="s">
        <v>19</v>
      </c>
      <c r="E82" s="1">
        <v>65.1</v>
      </c>
      <c r="F82" s="1">
        <v>1640.4</v>
      </c>
      <c r="G82" s="37">
        <v>21486</v>
      </c>
      <c r="H82" s="37">
        <v>3437.78</v>
      </c>
      <c r="I82" s="47">
        <v>36053</v>
      </c>
      <c r="J82" s="47">
        <v>36707</v>
      </c>
      <c r="K82" s="47">
        <v>37072</v>
      </c>
      <c r="L82" s="30">
        <v>262</v>
      </c>
      <c r="M82" s="30" t="s">
        <v>20</v>
      </c>
      <c r="N82" s="48">
        <v>1019</v>
      </c>
      <c r="O82" s="48"/>
      <c r="P82" s="48"/>
      <c r="Q82" s="48"/>
      <c r="R82" s="48"/>
    </row>
    <row r="83" spans="2:18" s="2" customFormat="1" ht="11.25">
      <c r="B83" s="65">
        <v>451379501</v>
      </c>
      <c r="C83" s="65">
        <v>1</v>
      </c>
      <c r="D83" s="46" t="s">
        <v>21</v>
      </c>
      <c r="E83" s="1">
        <v>61</v>
      </c>
      <c r="F83" s="1">
        <v>747.2</v>
      </c>
      <c r="G83" s="37">
        <v>13937.5</v>
      </c>
      <c r="H83" s="37">
        <v>13937.5</v>
      </c>
      <c r="I83" s="47">
        <v>34999</v>
      </c>
      <c r="J83" s="47">
        <v>35976</v>
      </c>
      <c r="K83" s="47">
        <v>37072</v>
      </c>
      <c r="L83" s="30">
        <v>262</v>
      </c>
      <c r="M83" s="30" t="s">
        <v>152</v>
      </c>
      <c r="N83" s="48">
        <v>2073</v>
      </c>
      <c r="O83" s="48"/>
      <c r="P83" s="48"/>
      <c r="Q83" s="48"/>
      <c r="R83" s="48"/>
    </row>
    <row r="84" spans="2:18" s="2" customFormat="1" ht="11.25">
      <c r="B84" s="65">
        <v>451049801</v>
      </c>
      <c r="C84" s="65">
        <v>1</v>
      </c>
      <c r="D84" s="46" t="s">
        <v>22</v>
      </c>
      <c r="E84" s="1">
        <v>81</v>
      </c>
      <c r="F84" s="1">
        <v>1437.4</v>
      </c>
      <c r="G84" s="37">
        <v>23387.3</v>
      </c>
      <c r="H84" s="37">
        <v>5379.08</v>
      </c>
      <c r="I84" s="47">
        <v>36027</v>
      </c>
      <c r="J84" s="47">
        <v>37072</v>
      </c>
      <c r="K84" s="47">
        <v>37072</v>
      </c>
      <c r="L84" s="30">
        <v>262</v>
      </c>
      <c r="M84" s="30" t="s">
        <v>152</v>
      </c>
      <c r="N84" s="48">
        <v>1045</v>
      </c>
      <c r="O84" s="48"/>
      <c r="P84" s="48"/>
      <c r="Q84" s="48"/>
      <c r="R84" s="48"/>
    </row>
    <row r="85" spans="2:18" s="2" customFormat="1" ht="11.25">
      <c r="B85" s="65">
        <v>451279601</v>
      </c>
      <c r="C85" s="65">
        <v>1</v>
      </c>
      <c r="D85" s="46" t="s">
        <v>23</v>
      </c>
      <c r="E85" s="1">
        <v>86</v>
      </c>
      <c r="F85" s="1">
        <v>2108</v>
      </c>
      <c r="G85" s="37">
        <v>40438</v>
      </c>
      <c r="H85" s="37">
        <v>20016.81</v>
      </c>
      <c r="I85" s="47">
        <v>35563</v>
      </c>
      <c r="J85" s="47">
        <v>36707</v>
      </c>
      <c r="K85" s="47">
        <v>37072</v>
      </c>
      <c r="L85" s="30">
        <v>262</v>
      </c>
      <c r="M85" s="30" t="s">
        <v>146</v>
      </c>
      <c r="N85" s="48">
        <v>1509</v>
      </c>
      <c r="O85" s="48"/>
      <c r="P85" s="48"/>
      <c r="Q85" s="48"/>
      <c r="R85" s="48"/>
    </row>
    <row r="86" spans="2:18" s="2" customFormat="1" ht="11.25">
      <c r="B86" s="65">
        <v>451209701</v>
      </c>
      <c r="C86" s="65">
        <v>1</v>
      </c>
      <c r="D86" s="46" t="s">
        <v>24</v>
      </c>
      <c r="E86" s="1">
        <v>276</v>
      </c>
      <c r="F86" s="1">
        <v>6231.4</v>
      </c>
      <c r="G86" s="37">
        <v>95965.8</v>
      </c>
      <c r="H86" s="37">
        <v>93070.8</v>
      </c>
      <c r="I86" s="47">
        <v>35607</v>
      </c>
      <c r="J86" s="47">
        <v>36707</v>
      </c>
      <c r="K86" s="47">
        <v>37072</v>
      </c>
      <c r="L86" s="30">
        <v>262</v>
      </c>
      <c r="M86" s="30" t="s">
        <v>154</v>
      </c>
      <c r="N86" s="48">
        <v>1465</v>
      </c>
      <c r="O86" s="48"/>
      <c r="P86" s="48"/>
      <c r="Q86" s="48"/>
      <c r="R86" s="48"/>
    </row>
    <row r="87" spans="2:18" s="2" customFormat="1" ht="11.25">
      <c r="B87" s="65">
        <v>451089701</v>
      </c>
      <c r="C87" s="65">
        <v>1</v>
      </c>
      <c r="D87" s="46" t="s">
        <v>25</v>
      </c>
      <c r="E87" s="1">
        <v>12</v>
      </c>
      <c r="F87" s="1">
        <v>211.8</v>
      </c>
      <c r="G87" s="37">
        <v>12073.5</v>
      </c>
      <c r="H87" s="37">
        <v>12073.5</v>
      </c>
      <c r="I87" s="47">
        <v>35563</v>
      </c>
      <c r="J87" s="47">
        <v>36341</v>
      </c>
      <c r="K87" s="47">
        <v>37072</v>
      </c>
      <c r="L87" s="30">
        <v>262</v>
      </c>
      <c r="M87" s="30" t="s">
        <v>26</v>
      </c>
      <c r="N87" s="48">
        <v>1509</v>
      </c>
      <c r="O87" s="48"/>
      <c r="P87" s="48"/>
      <c r="Q87" s="48"/>
      <c r="R87" s="48"/>
    </row>
    <row r="88" spans="2:18" s="2" customFormat="1" ht="11.25">
      <c r="B88" s="65">
        <v>451059601</v>
      </c>
      <c r="C88" s="65">
        <v>1</v>
      </c>
      <c r="D88" s="46" t="s">
        <v>27</v>
      </c>
      <c r="E88" s="1">
        <v>81</v>
      </c>
      <c r="F88" s="1">
        <v>1277</v>
      </c>
      <c r="G88" s="37">
        <v>20070.5</v>
      </c>
      <c r="H88" s="37">
        <v>8728.21</v>
      </c>
      <c r="I88" s="47">
        <v>35360</v>
      </c>
      <c r="J88" s="47">
        <v>35976</v>
      </c>
      <c r="K88" s="47">
        <v>37072</v>
      </c>
      <c r="L88" s="30">
        <v>262</v>
      </c>
      <c r="M88" s="30" t="s">
        <v>145</v>
      </c>
      <c r="N88" s="48">
        <v>1712</v>
      </c>
      <c r="O88" s="48"/>
      <c r="P88" s="48"/>
      <c r="Q88" s="48"/>
      <c r="R88" s="48"/>
    </row>
    <row r="89" spans="2:18" s="2" customFormat="1" ht="11.25">
      <c r="B89" s="65">
        <v>451329801</v>
      </c>
      <c r="C89" s="65">
        <v>1</v>
      </c>
      <c r="D89" s="46" t="s">
        <v>28</v>
      </c>
      <c r="E89" s="1">
        <v>105</v>
      </c>
      <c r="F89" s="1">
        <v>1583</v>
      </c>
      <c r="G89" s="37">
        <v>21257.15</v>
      </c>
      <c r="H89" s="37">
        <v>7014.85</v>
      </c>
      <c r="I89" s="47">
        <v>36235</v>
      </c>
      <c r="J89" s="47">
        <v>37072</v>
      </c>
      <c r="K89" s="47">
        <v>37072</v>
      </c>
      <c r="L89" s="30">
        <v>262</v>
      </c>
      <c r="M89" s="30" t="s">
        <v>20</v>
      </c>
      <c r="N89" s="48">
        <v>837</v>
      </c>
      <c r="O89" s="48"/>
      <c r="P89" s="48"/>
      <c r="Q89" s="48"/>
      <c r="R89" s="48"/>
    </row>
    <row r="90" spans="2:18" s="2" customFormat="1" ht="11.25">
      <c r="B90" s="65">
        <v>451309801</v>
      </c>
      <c r="C90" s="65">
        <v>2</v>
      </c>
      <c r="D90" s="46" t="s">
        <v>29</v>
      </c>
      <c r="E90" s="1">
        <v>38</v>
      </c>
      <c r="F90" s="1">
        <v>1075</v>
      </c>
      <c r="G90" s="37">
        <v>18132.14</v>
      </c>
      <c r="H90" s="37">
        <v>1813.21</v>
      </c>
      <c r="I90" s="47">
        <v>36032</v>
      </c>
      <c r="J90" s="47">
        <v>37072</v>
      </c>
      <c r="K90" s="47">
        <v>37072</v>
      </c>
      <c r="L90" s="30">
        <v>262</v>
      </c>
      <c r="M90" s="30" t="s">
        <v>16</v>
      </c>
      <c r="N90" s="48">
        <v>1040</v>
      </c>
      <c r="O90" s="48"/>
      <c r="P90" s="48"/>
      <c r="Q90" s="48"/>
      <c r="R90" s="48"/>
    </row>
    <row r="91" spans="2:18" s="2" customFormat="1" ht="11.25">
      <c r="B91" s="65">
        <v>451029801</v>
      </c>
      <c r="C91" s="65">
        <v>1</v>
      </c>
      <c r="D91" s="46" t="s">
        <v>30</v>
      </c>
      <c r="E91" s="1">
        <v>15</v>
      </c>
      <c r="F91" s="1">
        <v>117</v>
      </c>
      <c r="G91" s="37">
        <v>2579.81</v>
      </c>
      <c r="H91" s="37">
        <v>257.95</v>
      </c>
      <c r="I91" s="47">
        <v>35941</v>
      </c>
      <c r="J91" s="47">
        <v>36707</v>
      </c>
      <c r="K91" s="47">
        <v>37072</v>
      </c>
      <c r="L91" s="30">
        <v>262</v>
      </c>
      <c r="M91" s="30" t="s">
        <v>182</v>
      </c>
      <c r="N91" s="48">
        <v>1131</v>
      </c>
      <c r="O91" s="48"/>
      <c r="P91" s="48"/>
      <c r="Q91" s="48"/>
      <c r="R91" s="48"/>
    </row>
    <row r="92" spans="2:18" s="2" customFormat="1" ht="11.25">
      <c r="B92" s="65">
        <v>451219002</v>
      </c>
      <c r="C92" s="65">
        <v>2</v>
      </c>
      <c r="D92" s="46" t="s">
        <v>31</v>
      </c>
      <c r="E92" s="1">
        <v>19</v>
      </c>
      <c r="F92" s="1">
        <v>212</v>
      </c>
      <c r="G92" s="37">
        <v>926.07</v>
      </c>
      <c r="H92" s="37">
        <v>1047.49</v>
      </c>
      <c r="I92" s="47">
        <v>33000</v>
      </c>
      <c r="J92" s="47">
        <v>34150</v>
      </c>
      <c r="K92" s="47">
        <v>37072</v>
      </c>
      <c r="L92" s="30">
        <v>262</v>
      </c>
      <c r="M92" s="30" t="s">
        <v>182</v>
      </c>
      <c r="N92" s="48">
        <v>4072</v>
      </c>
      <c r="O92" s="48"/>
      <c r="P92" s="48"/>
      <c r="Q92" s="48"/>
      <c r="R92" s="48"/>
    </row>
    <row r="93" spans="2:18" s="2" customFormat="1" ht="11.25">
      <c r="B93" s="65">
        <v>451119801</v>
      </c>
      <c r="C93" s="65">
        <v>1</v>
      </c>
      <c r="D93" s="46" t="s">
        <v>32</v>
      </c>
      <c r="E93" s="1">
        <v>120</v>
      </c>
      <c r="F93" s="1">
        <v>1495.2</v>
      </c>
      <c r="G93" s="37">
        <v>17361</v>
      </c>
      <c r="H93" s="37">
        <v>8506.89</v>
      </c>
      <c r="I93" s="47">
        <v>36041</v>
      </c>
      <c r="J93" s="47">
        <v>37072</v>
      </c>
      <c r="K93" s="47">
        <v>37072</v>
      </c>
      <c r="L93" s="30">
        <v>262</v>
      </c>
      <c r="M93" s="30" t="s">
        <v>20</v>
      </c>
      <c r="N93" s="48">
        <v>1031</v>
      </c>
      <c r="O93" s="48"/>
      <c r="P93" s="48"/>
      <c r="Q93" s="48"/>
      <c r="R93" s="48"/>
    </row>
    <row r="94" spans="2:18" s="2" customFormat="1" ht="11.25">
      <c r="B94" s="65">
        <v>451519601</v>
      </c>
      <c r="C94" s="65">
        <v>1</v>
      </c>
      <c r="D94" s="46" t="s">
        <v>33</v>
      </c>
      <c r="E94" s="1">
        <v>126</v>
      </c>
      <c r="F94" s="1">
        <v>538</v>
      </c>
      <c r="G94" s="37">
        <v>28543</v>
      </c>
      <c r="H94" s="37">
        <v>28543</v>
      </c>
      <c r="I94" s="47">
        <v>35563</v>
      </c>
      <c r="J94" s="47">
        <v>36341</v>
      </c>
      <c r="K94" s="47">
        <v>37072</v>
      </c>
      <c r="L94" s="30">
        <v>262</v>
      </c>
      <c r="M94" s="30" t="s">
        <v>154</v>
      </c>
      <c r="N94" s="48">
        <v>1509</v>
      </c>
      <c r="O94" s="48"/>
      <c r="P94" s="48"/>
      <c r="Q94" s="48"/>
      <c r="R94" s="48"/>
    </row>
    <row r="95" spans="2:18" s="2" customFormat="1" ht="11.25">
      <c r="B95" s="65">
        <v>451179801</v>
      </c>
      <c r="C95" s="65">
        <v>1</v>
      </c>
      <c r="D95" s="46" t="s">
        <v>34</v>
      </c>
      <c r="E95" s="1">
        <v>96</v>
      </c>
      <c r="F95" s="1">
        <v>1891.8</v>
      </c>
      <c r="G95" s="37">
        <v>27865</v>
      </c>
      <c r="H95" s="37">
        <v>3901.1</v>
      </c>
      <c r="I95" s="47">
        <v>35852</v>
      </c>
      <c r="J95" s="47">
        <v>37072</v>
      </c>
      <c r="K95" s="47">
        <v>37072</v>
      </c>
      <c r="L95" s="30">
        <v>262</v>
      </c>
      <c r="M95" s="30" t="s">
        <v>35</v>
      </c>
      <c r="N95" s="48">
        <v>1220</v>
      </c>
      <c r="O95" s="48"/>
      <c r="P95" s="48"/>
      <c r="Q95" s="48"/>
      <c r="R95" s="48"/>
    </row>
    <row r="96" spans="2:18" s="2" customFormat="1" ht="11.25">
      <c r="B96" s="65">
        <v>451099601</v>
      </c>
      <c r="C96" s="65">
        <v>2</v>
      </c>
      <c r="D96" s="46" t="s">
        <v>36</v>
      </c>
      <c r="E96" s="1">
        <v>78</v>
      </c>
      <c r="F96" s="1">
        <v>1416.2</v>
      </c>
      <c r="G96" s="37">
        <v>19525.88</v>
      </c>
      <c r="H96" s="37">
        <v>1952.59</v>
      </c>
      <c r="I96" s="47">
        <v>35318</v>
      </c>
      <c r="J96" s="47">
        <v>35976</v>
      </c>
      <c r="K96" s="47">
        <v>37072</v>
      </c>
      <c r="L96" s="30">
        <v>262</v>
      </c>
      <c r="M96" s="30" t="s">
        <v>150</v>
      </c>
      <c r="N96" s="48">
        <v>1754</v>
      </c>
      <c r="O96" s="48"/>
      <c r="P96" s="48"/>
      <c r="Q96" s="48"/>
      <c r="R96" s="48"/>
    </row>
    <row r="97" spans="2:18" s="2" customFormat="1" ht="11.25">
      <c r="B97" s="65">
        <v>450079801</v>
      </c>
      <c r="C97" s="65">
        <v>1</v>
      </c>
      <c r="D97" s="46" t="s">
        <v>37</v>
      </c>
      <c r="E97" s="1">
        <v>79.4</v>
      </c>
      <c r="F97" s="1">
        <v>972.1</v>
      </c>
      <c r="G97" s="37">
        <v>122104.8</v>
      </c>
      <c r="H97" s="37">
        <v>90841.92</v>
      </c>
      <c r="I97" s="47">
        <v>36325</v>
      </c>
      <c r="J97" s="47">
        <v>37072</v>
      </c>
      <c r="K97" s="47">
        <v>37072</v>
      </c>
      <c r="L97" s="30">
        <v>262</v>
      </c>
      <c r="M97" s="30" t="s">
        <v>167</v>
      </c>
      <c r="N97" s="48">
        <v>747</v>
      </c>
      <c r="O97" s="48"/>
      <c r="P97" s="48"/>
      <c r="Q97" s="48"/>
      <c r="R97" s="48"/>
    </row>
    <row r="98" spans="2:18" s="2" customFormat="1" ht="11.25">
      <c r="B98" s="65">
        <v>451139501</v>
      </c>
      <c r="C98" s="65">
        <v>1</v>
      </c>
      <c r="D98" s="46" t="s">
        <v>38</v>
      </c>
      <c r="E98" s="1">
        <v>63</v>
      </c>
      <c r="F98" s="1">
        <v>983</v>
      </c>
      <c r="G98" s="37">
        <v>12444.1</v>
      </c>
      <c r="H98" s="37">
        <v>1244.41</v>
      </c>
      <c r="I98" s="47">
        <v>34976</v>
      </c>
      <c r="J98" s="47">
        <v>35976</v>
      </c>
      <c r="K98" s="47">
        <v>37072</v>
      </c>
      <c r="L98" s="30">
        <v>262</v>
      </c>
      <c r="M98" s="30" t="s">
        <v>16</v>
      </c>
      <c r="N98" s="48">
        <v>2096</v>
      </c>
      <c r="O98" s="48"/>
      <c r="P98" s="48"/>
      <c r="Q98" s="48"/>
      <c r="R98" s="48"/>
    </row>
    <row r="99" spans="2:18" s="2" customFormat="1" ht="11.25">
      <c r="B99" s="65">
        <v>451329701</v>
      </c>
      <c r="C99" s="65">
        <v>1</v>
      </c>
      <c r="D99" s="46" t="s">
        <v>39</v>
      </c>
      <c r="E99" s="1">
        <v>35</v>
      </c>
      <c r="F99" s="1">
        <v>623</v>
      </c>
      <c r="G99" s="37">
        <v>7243.95</v>
      </c>
      <c r="H99" s="37">
        <v>3621.98</v>
      </c>
      <c r="I99" s="47">
        <v>36041</v>
      </c>
      <c r="J99" s="47">
        <v>36707</v>
      </c>
      <c r="K99" s="47">
        <v>37072</v>
      </c>
      <c r="L99" s="30">
        <v>262</v>
      </c>
      <c r="M99" s="30" t="s">
        <v>20</v>
      </c>
      <c r="N99" s="48">
        <v>1031</v>
      </c>
      <c r="O99" s="48"/>
      <c r="P99" s="48"/>
      <c r="Q99" s="48"/>
      <c r="R99" s="48"/>
    </row>
    <row r="100" spans="2:18" s="2" customFormat="1" ht="11.25">
      <c r="B100" s="65">
        <v>450179801</v>
      </c>
      <c r="C100" s="65">
        <v>1</v>
      </c>
      <c r="D100" s="46" t="s">
        <v>40</v>
      </c>
      <c r="E100" s="1">
        <v>117</v>
      </c>
      <c r="F100" s="1">
        <v>2654</v>
      </c>
      <c r="G100" s="37">
        <v>18931.69</v>
      </c>
      <c r="H100" s="37">
        <v>7572.67</v>
      </c>
      <c r="I100" s="47">
        <v>36363</v>
      </c>
      <c r="J100" s="47">
        <v>37072</v>
      </c>
      <c r="K100" s="47">
        <v>37072</v>
      </c>
      <c r="L100" s="30">
        <v>262</v>
      </c>
      <c r="M100" s="30" t="s">
        <v>153</v>
      </c>
      <c r="N100" s="48">
        <v>709</v>
      </c>
      <c r="O100" s="48"/>
      <c r="P100" s="48"/>
      <c r="Q100" s="48"/>
      <c r="R100" s="48"/>
    </row>
    <row r="101" spans="2:18" s="2" customFormat="1" ht="11.25">
      <c r="B101" s="65">
        <v>451339701</v>
      </c>
      <c r="C101" s="65">
        <v>1</v>
      </c>
      <c r="D101" s="46" t="s">
        <v>41</v>
      </c>
      <c r="E101" s="1">
        <v>107</v>
      </c>
      <c r="F101" s="1">
        <v>2391.6</v>
      </c>
      <c r="G101" s="37">
        <v>43650</v>
      </c>
      <c r="H101" s="37">
        <v>30118.5</v>
      </c>
      <c r="I101" s="47">
        <v>35927</v>
      </c>
      <c r="J101" s="47">
        <v>37072</v>
      </c>
      <c r="K101" s="47">
        <v>37072</v>
      </c>
      <c r="L101" s="30">
        <v>262</v>
      </c>
      <c r="M101" s="30" t="s">
        <v>154</v>
      </c>
      <c r="N101" s="48">
        <v>1145</v>
      </c>
      <c r="O101" s="48"/>
      <c r="P101" s="48"/>
      <c r="Q101" s="48"/>
      <c r="R101" s="48"/>
    </row>
    <row r="102" spans="2:18" s="2" customFormat="1" ht="11.25">
      <c r="B102" s="65">
        <v>451229701</v>
      </c>
      <c r="C102" s="65">
        <v>1</v>
      </c>
      <c r="D102" s="46" t="s">
        <v>42</v>
      </c>
      <c r="E102" s="1">
        <v>59</v>
      </c>
      <c r="F102" s="1">
        <v>962</v>
      </c>
      <c r="G102" s="37">
        <v>12708</v>
      </c>
      <c r="H102" s="37">
        <v>10801.8</v>
      </c>
      <c r="I102" s="47">
        <v>35697</v>
      </c>
      <c r="J102" s="47">
        <v>36341</v>
      </c>
      <c r="K102" s="47">
        <v>37072</v>
      </c>
      <c r="L102" s="30">
        <v>262</v>
      </c>
      <c r="M102" s="30" t="s">
        <v>148</v>
      </c>
      <c r="N102" s="48">
        <v>1375</v>
      </c>
      <c r="O102" s="48"/>
      <c r="P102" s="48"/>
      <c r="Q102" s="48"/>
      <c r="R102" s="48"/>
    </row>
    <row r="103" spans="2:18" s="2" customFormat="1" ht="11.25">
      <c r="B103" s="65">
        <v>451429701</v>
      </c>
      <c r="C103" s="65">
        <v>1</v>
      </c>
      <c r="D103" s="46" t="s">
        <v>43</v>
      </c>
      <c r="E103" s="1">
        <v>98.5</v>
      </c>
      <c r="F103" s="1">
        <v>1188.6</v>
      </c>
      <c r="G103" s="37">
        <v>24016.2</v>
      </c>
      <c r="H103" s="37">
        <v>15850.68</v>
      </c>
      <c r="I103" s="47">
        <v>35962</v>
      </c>
      <c r="J103" s="47">
        <v>36707</v>
      </c>
      <c r="K103" s="47">
        <v>37072</v>
      </c>
      <c r="L103" s="30">
        <v>262</v>
      </c>
      <c r="M103" s="30" t="s">
        <v>149</v>
      </c>
      <c r="N103" s="48">
        <v>1110</v>
      </c>
      <c r="O103" s="48"/>
      <c r="P103" s="48"/>
      <c r="Q103" s="48"/>
      <c r="R103" s="48"/>
    </row>
    <row r="104" spans="2:18" s="2" customFormat="1" ht="11.25">
      <c r="B104" s="65">
        <v>451299601</v>
      </c>
      <c r="C104" s="65">
        <v>1</v>
      </c>
      <c r="D104" s="46" t="s">
        <v>44</v>
      </c>
      <c r="E104" s="1">
        <v>57</v>
      </c>
      <c r="F104" s="1">
        <v>626</v>
      </c>
      <c r="G104" s="37">
        <v>9998.63</v>
      </c>
      <c r="H104" s="37">
        <v>999.86</v>
      </c>
      <c r="I104" s="47">
        <v>35360</v>
      </c>
      <c r="J104" s="47">
        <v>36341</v>
      </c>
      <c r="K104" s="47">
        <v>37072</v>
      </c>
      <c r="L104" s="30">
        <v>262</v>
      </c>
      <c r="M104" s="30" t="s">
        <v>151</v>
      </c>
      <c r="N104" s="48">
        <v>1712</v>
      </c>
      <c r="O104" s="48"/>
      <c r="P104" s="48"/>
      <c r="Q104" s="48"/>
      <c r="R104" s="48"/>
    </row>
    <row r="105" spans="2:18" s="2" customFormat="1" ht="11.25">
      <c r="B105" s="65">
        <v>451289701</v>
      </c>
      <c r="C105" s="65">
        <v>1</v>
      </c>
      <c r="D105" s="46" t="s">
        <v>45</v>
      </c>
      <c r="E105" s="1">
        <v>371</v>
      </c>
      <c r="F105" s="1">
        <v>6612.8</v>
      </c>
      <c r="G105" s="37">
        <v>86829.3</v>
      </c>
      <c r="H105" s="37">
        <v>8682.93</v>
      </c>
      <c r="I105" s="47">
        <v>35772</v>
      </c>
      <c r="J105" s="47">
        <v>37072</v>
      </c>
      <c r="K105" s="47">
        <v>37072</v>
      </c>
      <c r="L105" s="30">
        <v>262</v>
      </c>
      <c r="M105" s="30" t="s">
        <v>154</v>
      </c>
      <c r="N105" s="48">
        <v>1300</v>
      </c>
      <c r="O105" s="48"/>
      <c r="P105" s="48"/>
      <c r="Q105" s="48"/>
      <c r="R105" s="48"/>
    </row>
    <row r="106" spans="2:14" s="2" customFormat="1" ht="11.25">
      <c r="B106" s="65">
        <v>451519701</v>
      </c>
      <c r="C106" s="65">
        <v>1</v>
      </c>
      <c r="D106" s="46" t="s">
        <v>46</v>
      </c>
      <c r="E106" s="1">
        <v>93</v>
      </c>
      <c r="F106" s="1">
        <v>843.2</v>
      </c>
      <c r="G106" s="37">
        <v>20267.95</v>
      </c>
      <c r="H106" s="37">
        <v>2026.8</v>
      </c>
      <c r="I106" s="47">
        <v>35733</v>
      </c>
      <c r="J106" s="47">
        <v>36707</v>
      </c>
      <c r="K106" s="47">
        <v>37072</v>
      </c>
      <c r="L106" s="5">
        <v>262</v>
      </c>
      <c r="M106" s="46" t="s">
        <v>149</v>
      </c>
      <c r="N106" s="2">
        <v>1339</v>
      </c>
    </row>
    <row r="107" spans="2:18" s="2" customFormat="1" ht="11.25">
      <c r="B107" s="66">
        <v>450079901</v>
      </c>
      <c r="C107" s="64">
        <v>1</v>
      </c>
      <c r="D107" s="2" t="s">
        <v>47</v>
      </c>
      <c r="E107" s="1">
        <v>77.4</v>
      </c>
      <c r="F107" s="1">
        <v>630.3</v>
      </c>
      <c r="G107" s="37">
        <v>8318.75</v>
      </c>
      <c r="H107" s="37">
        <v>8318.75</v>
      </c>
      <c r="I107" s="47">
        <v>36634</v>
      </c>
      <c r="J107" s="47">
        <v>37164</v>
      </c>
      <c r="K107" s="47">
        <v>37164</v>
      </c>
      <c r="L107" s="30">
        <v>354</v>
      </c>
      <c r="M107" s="30" t="s">
        <v>176</v>
      </c>
      <c r="N107" s="48">
        <v>530</v>
      </c>
      <c r="O107" s="48"/>
      <c r="P107" s="48"/>
      <c r="Q107" s="48"/>
      <c r="R107" s="48"/>
    </row>
    <row r="108" spans="2:18" s="2" customFormat="1" ht="11.25">
      <c r="B108" s="66">
        <v>450229801</v>
      </c>
      <c r="C108" s="64">
        <v>1</v>
      </c>
      <c r="D108" s="2" t="s">
        <v>48</v>
      </c>
      <c r="E108" s="1">
        <v>157</v>
      </c>
      <c r="F108" s="1">
        <v>1727.8</v>
      </c>
      <c r="G108" s="37">
        <v>15688.64</v>
      </c>
      <c r="H108" s="37">
        <v>15688.64</v>
      </c>
      <c r="I108" s="47">
        <v>36474</v>
      </c>
      <c r="J108" s="47">
        <v>37195</v>
      </c>
      <c r="K108" s="47">
        <v>37195</v>
      </c>
      <c r="L108" s="30">
        <v>385</v>
      </c>
      <c r="M108" s="30" t="s">
        <v>49</v>
      </c>
      <c r="N108" s="48">
        <v>721</v>
      </c>
      <c r="O108" s="48"/>
      <c r="P108" s="48"/>
      <c r="Q108" s="48"/>
      <c r="R108" s="48"/>
    </row>
    <row r="109" spans="2:18" s="2" customFormat="1" ht="11.25">
      <c r="B109" s="66">
        <v>450159801</v>
      </c>
      <c r="C109" s="64">
        <v>1</v>
      </c>
      <c r="D109" s="2" t="s">
        <v>50</v>
      </c>
      <c r="E109" s="1">
        <v>28.9</v>
      </c>
      <c r="F109" s="1">
        <v>716.6</v>
      </c>
      <c r="G109" s="37">
        <v>12867.98</v>
      </c>
      <c r="H109" s="37">
        <v>1286.8</v>
      </c>
      <c r="I109" s="47">
        <v>36539</v>
      </c>
      <c r="J109" s="47">
        <v>37256</v>
      </c>
      <c r="K109" s="47">
        <v>37256</v>
      </c>
      <c r="L109" s="30">
        <v>446</v>
      </c>
      <c r="M109" s="30" t="s">
        <v>51</v>
      </c>
      <c r="N109" s="48">
        <v>717</v>
      </c>
      <c r="O109" s="48"/>
      <c r="P109" s="48"/>
      <c r="Q109" s="48"/>
      <c r="R109" s="48"/>
    </row>
    <row r="110" spans="2:18" s="2" customFormat="1" ht="11.25">
      <c r="B110" s="66">
        <v>450149801</v>
      </c>
      <c r="C110" s="64">
        <v>1</v>
      </c>
      <c r="D110" s="2" t="s">
        <v>52</v>
      </c>
      <c r="E110" s="1">
        <v>141.6</v>
      </c>
      <c r="F110" s="1">
        <v>4296.6</v>
      </c>
      <c r="G110" s="37">
        <v>99372.18</v>
      </c>
      <c r="H110" s="37">
        <v>16893.28</v>
      </c>
      <c r="I110" s="47">
        <v>36544</v>
      </c>
      <c r="J110" s="47">
        <v>37256</v>
      </c>
      <c r="K110" s="47">
        <v>37256</v>
      </c>
      <c r="L110" s="30">
        <v>446</v>
      </c>
      <c r="M110" s="30" t="s">
        <v>53</v>
      </c>
      <c r="N110" s="48">
        <v>712</v>
      </c>
      <c r="O110" s="48"/>
      <c r="P110" s="48"/>
      <c r="Q110" s="48"/>
      <c r="R110" s="48"/>
    </row>
    <row r="111" spans="2:18" s="2" customFormat="1" ht="11.25">
      <c r="B111" s="66">
        <v>451279801</v>
      </c>
      <c r="C111" s="64">
        <v>1</v>
      </c>
      <c r="D111" s="2" t="s">
        <v>54</v>
      </c>
      <c r="E111" s="1">
        <v>112</v>
      </c>
      <c r="F111" s="1">
        <v>1848.8</v>
      </c>
      <c r="G111" s="37">
        <v>33003.6</v>
      </c>
      <c r="H111" s="37">
        <v>17091.91</v>
      </c>
      <c r="I111" s="47">
        <v>36132</v>
      </c>
      <c r="J111" s="47">
        <v>37256</v>
      </c>
      <c r="K111" s="47">
        <v>37256</v>
      </c>
      <c r="L111" s="30">
        <v>446</v>
      </c>
      <c r="M111" s="30" t="s">
        <v>149</v>
      </c>
      <c r="N111" s="48">
        <v>1124</v>
      </c>
      <c r="O111" s="48"/>
      <c r="P111" s="48"/>
      <c r="Q111" s="48"/>
      <c r="R111" s="48"/>
    </row>
    <row r="112" spans="2:18" s="2" customFormat="1" ht="11.25">
      <c r="B112" s="66">
        <v>451379801</v>
      </c>
      <c r="C112" s="64">
        <v>1</v>
      </c>
      <c r="D112" s="2" t="s">
        <v>55</v>
      </c>
      <c r="E112" s="1">
        <v>188.5</v>
      </c>
      <c r="F112" s="1">
        <v>4253.8</v>
      </c>
      <c r="G112" s="37">
        <v>245394.8</v>
      </c>
      <c r="H112" s="37">
        <v>235579.01</v>
      </c>
      <c r="I112" s="47">
        <v>36300</v>
      </c>
      <c r="J112" s="47">
        <v>37256</v>
      </c>
      <c r="K112" s="47">
        <v>37256</v>
      </c>
      <c r="L112" s="30">
        <v>446</v>
      </c>
      <c r="M112" s="30" t="s">
        <v>197</v>
      </c>
      <c r="N112" s="48">
        <v>956</v>
      </c>
      <c r="O112" s="48"/>
      <c r="P112" s="48"/>
      <c r="Q112" s="48"/>
      <c r="R112" s="48"/>
    </row>
    <row r="113" spans="2:18" s="2" customFormat="1" ht="11.25">
      <c r="B113" s="66">
        <v>451399801</v>
      </c>
      <c r="C113" s="64">
        <v>1</v>
      </c>
      <c r="D113" s="2" t="s">
        <v>56</v>
      </c>
      <c r="E113" s="1">
        <v>183.5</v>
      </c>
      <c r="F113" s="1">
        <v>1996.8</v>
      </c>
      <c r="G113" s="37">
        <v>19722.3</v>
      </c>
      <c r="H113" s="37">
        <v>19722.3</v>
      </c>
      <c r="I113" s="47">
        <v>36132</v>
      </c>
      <c r="J113" s="47">
        <v>37256</v>
      </c>
      <c r="K113" s="47">
        <v>37256</v>
      </c>
      <c r="L113" s="30">
        <v>446</v>
      </c>
      <c r="M113" s="30" t="s">
        <v>20</v>
      </c>
      <c r="N113" s="48">
        <v>1124</v>
      </c>
      <c r="O113" s="48"/>
      <c r="P113" s="48"/>
      <c r="Q113" s="48"/>
      <c r="R113" s="48"/>
    </row>
    <row r="114" spans="2:18" s="2" customFormat="1" ht="11.25">
      <c r="B114" s="66">
        <v>451199801</v>
      </c>
      <c r="C114" s="64">
        <v>1</v>
      </c>
      <c r="D114" s="2" t="s">
        <v>57</v>
      </c>
      <c r="E114" s="1">
        <v>159.5</v>
      </c>
      <c r="F114" s="1">
        <v>2004.6</v>
      </c>
      <c r="G114" s="37">
        <v>31745.8</v>
      </c>
      <c r="H114" s="37">
        <v>21587.15</v>
      </c>
      <c r="I114" s="47">
        <v>36305</v>
      </c>
      <c r="J114" s="47">
        <v>37256</v>
      </c>
      <c r="K114" s="47">
        <v>37256</v>
      </c>
      <c r="L114" s="30">
        <v>446</v>
      </c>
      <c r="M114" s="30" t="s">
        <v>152</v>
      </c>
      <c r="N114" s="48">
        <v>951</v>
      </c>
      <c r="O114" s="48"/>
      <c r="P114" s="48"/>
      <c r="Q114" s="48"/>
      <c r="R114" s="48"/>
    </row>
    <row r="115" spans="2:18" s="2" customFormat="1" ht="11.25">
      <c r="B115" s="66">
        <v>451239801</v>
      </c>
      <c r="C115" s="64">
        <v>1</v>
      </c>
      <c r="D115" s="2" t="s">
        <v>58</v>
      </c>
      <c r="E115" s="1">
        <v>450.3</v>
      </c>
      <c r="F115" s="1">
        <v>7449.8</v>
      </c>
      <c r="G115" s="37">
        <v>229653.22</v>
      </c>
      <c r="H115" s="37">
        <v>71192.5</v>
      </c>
      <c r="I115" s="47">
        <v>36305</v>
      </c>
      <c r="J115" s="47">
        <v>36525</v>
      </c>
      <c r="K115" s="47">
        <v>37256</v>
      </c>
      <c r="L115" s="30">
        <v>446</v>
      </c>
      <c r="M115" s="30" t="s">
        <v>149</v>
      </c>
      <c r="N115" s="48">
        <v>951</v>
      </c>
      <c r="O115" s="48"/>
      <c r="P115" s="48"/>
      <c r="Q115" s="48"/>
      <c r="R115" s="48"/>
    </row>
    <row r="116" spans="2:18" s="2" customFormat="1" ht="11.25">
      <c r="B116" s="66">
        <v>451359801</v>
      </c>
      <c r="C116" s="64">
        <v>1</v>
      </c>
      <c r="D116" s="2" t="s">
        <v>59</v>
      </c>
      <c r="E116" s="1">
        <v>62</v>
      </c>
      <c r="F116" s="1">
        <v>633.2</v>
      </c>
      <c r="G116" s="37">
        <v>10056.6</v>
      </c>
      <c r="H116" s="37">
        <v>4827.17</v>
      </c>
      <c r="I116" s="47">
        <v>36314</v>
      </c>
      <c r="J116" s="47">
        <v>37256</v>
      </c>
      <c r="K116" s="47">
        <v>37256</v>
      </c>
      <c r="L116" s="30">
        <v>446</v>
      </c>
      <c r="M116" s="30" t="s">
        <v>152</v>
      </c>
      <c r="N116" s="48">
        <v>942</v>
      </c>
      <c r="O116" s="48"/>
      <c r="P116" s="48"/>
      <c r="Q116" s="48"/>
      <c r="R116" s="48"/>
    </row>
    <row r="117" spans="2:18" s="2" customFormat="1" ht="11.25">
      <c r="B117" s="66">
        <v>451439801</v>
      </c>
      <c r="C117" s="64">
        <v>1</v>
      </c>
      <c r="D117" s="2" t="s">
        <v>60</v>
      </c>
      <c r="E117" s="1">
        <v>76</v>
      </c>
      <c r="F117" s="1">
        <v>953.6</v>
      </c>
      <c r="G117" s="37">
        <v>44375.9</v>
      </c>
      <c r="H117" s="37">
        <v>4437.59</v>
      </c>
      <c r="I117" s="47">
        <v>36300</v>
      </c>
      <c r="J117" s="47">
        <v>37256</v>
      </c>
      <c r="K117" s="47">
        <v>37256</v>
      </c>
      <c r="L117" s="30">
        <v>446</v>
      </c>
      <c r="M117" s="30" t="s">
        <v>155</v>
      </c>
      <c r="N117" s="48">
        <v>956</v>
      </c>
      <c r="O117" s="48"/>
      <c r="P117" s="48"/>
      <c r="Q117" s="48"/>
      <c r="R117" s="48"/>
    </row>
    <row r="118" spans="2:18" s="2" customFormat="1" ht="11.25">
      <c r="B118" s="66">
        <v>450020001</v>
      </c>
      <c r="C118" s="64">
        <v>1</v>
      </c>
      <c r="D118" s="2" t="s">
        <v>61</v>
      </c>
      <c r="E118" s="1">
        <v>76</v>
      </c>
      <c r="F118" s="1">
        <v>1628</v>
      </c>
      <c r="G118" s="37">
        <v>28226.71</v>
      </c>
      <c r="H118" s="37">
        <v>14113.35</v>
      </c>
      <c r="I118" s="47">
        <v>36613</v>
      </c>
      <c r="J118" s="47">
        <v>37376</v>
      </c>
      <c r="K118" s="47">
        <v>37376</v>
      </c>
      <c r="L118" s="30">
        <v>566</v>
      </c>
      <c r="M118" s="30" t="s">
        <v>176</v>
      </c>
      <c r="N118" s="48">
        <v>763</v>
      </c>
      <c r="O118" s="48"/>
      <c r="P118" s="48"/>
      <c r="Q118" s="48"/>
      <c r="R118" s="48"/>
    </row>
    <row r="119" spans="2:18" s="2" customFormat="1" ht="11.25">
      <c r="B119" s="66">
        <v>450010001</v>
      </c>
      <c r="C119" s="64">
        <v>1</v>
      </c>
      <c r="D119" s="2" t="s">
        <v>62</v>
      </c>
      <c r="E119" s="1">
        <v>33</v>
      </c>
      <c r="F119" s="1">
        <v>455</v>
      </c>
      <c r="G119" s="37">
        <v>4726.03</v>
      </c>
      <c r="H119" s="37">
        <v>4726.03</v>
      </c>
      <c r="I119" s="47">
        <v>36655</v>
      </c>
      <c r="J119" s="47">
        <v>37376</v>
      </c>
      <c r="K119" s="47">
        <v>37376</v>
      </c>
      <c r="L119" s="30">
        <v>566</v>
      </c>
      <c r="M119" s="30" t="s">
        <v>176</v>
      </c>
      <c r="N119" s="48">
        <v>721</v>
      </c>
      <c r="O119" s="48"/>
      <c r="P119" s="48"/>
      <c r="Q119" s="48"/>
      <c r="R119" s="48"/>
    </row>
    <row r="120" spans="2:18" s="2" customFormat="1" ht="11.25">
      <c r="B120" s="66">
        <v>451369801</v>
      </c>
      <c r="C120" s="64">
        <v>1</v>
      </c>
      <c r="D120" s="2" t="s">
        <v>63</v>
      </c>
      <c r="E120" s="1">
        <v>71.5</v>
      </c>
      <c r="F120" s="1">
        <v>1418.6</v>
      </c>
      <c r="G120" s="37">
        <v>22313</v>
      </c>
      <c r="H120" s="37">
        <v>22313</v>
      </c>
      <c r="I120" s="47">
        <v>36300</v>
      </c>
      <c r="J120" s="47">
        <v>37437</v>
      </c>
      <c r="K120" s="47">
        <v>37437</v>
      </c>
      <c r="L120" s="30">
        <v>627</v>
      </c>
      <c r="M120" s="30" t="s">
        <v>153</v>
      </c>
      <c r="N120" s="48">
        <v>1137</v>
      </c>
      <c r="O120" s="48"/>
      <c r="P120" s="48"/>
      <c r="Q120" s="48"/>
      <c r="R120" s="48"/>
    </row>
    <row r="121" spans="2:18" s="2" customFormat="1" ht="11.25">
      <c r="B121" s="66">
        <v>451349801</v>
      </c>
      <c r="C121" s="64">
        <v>1</v>
      </c>
      <c r="D121" s="2" t="s">
        <v>64</v>
      </c>
      <c r="E121" s="1">
        <v>77</v>
      </c>
      <c r="F121" s="1">
        <v>1349.6</v>
      </c>
      <c r="G121" s="37">
        <v>13881</v>
      </c>
      <c r="H121" s="37">
        <v>1388.1</v>
      </c>
      <c r="I121" s="47">
        <v>36396</v>
      </c>
      <c r="J121" s="47">
        <v>37437</v>
      </c>
      <c r="K121" s="47">
        <v>37437</v>
      </c>
      <c r="L121" s="30">
        <v>627</v>
      </c>
      <c r="M121" s="30" t="s">
        <v>147</v>
      </c>
      <c r="N121" s="48">
        <v>1041</v>
      </c>
      <c r="O121" s="48"/>
      <c r="P121" s="48"/>
      <c r="Q121" s="48"/>
      <c r="R121" s="48"/>
    </row>
    <row r="122" spans="2:18" s="2" customFormat="1" ht="11.25">
      <c r="B122" s="66">
        <v>451329901</v>
      </c>
      <c r="C122" s="64">
        <v>1</v>
      </c>
      <c r="D122" s="2" t="s">
        <v>65</v>
      </c>
      <c r="E122" s="1">
        <v>36</v>
      </c>
      <c r="F122" s="1">
        <v>246.8</v>
      </c>
      <c r="G122" s="37">
        <v>12369.15</v>
      </c>
      <c r="H122" s="37">
        <v>1236.92</v>
      </c>
      <c r="I122" s="47">
        <v>36503</v>
      </c>
      <c r="J122" s="47">
        <v>37437</v>
      </c>
      <c r="K122" s="47">
        <v>37437</v>
      </c>
      <c r="L122" s="30">
        <v>627</v>
      </c>
      <c r="M122" s="30" t="s">
        <v>149</v>
      </c>
      <c r="N122" s="48">
        <v>934</v>
      </c>
      <c r="O122" s="48"/>
      <c r="P122" s="48"/>
      <c r="Q122" s="48"/>
      <c r="R122" s="48"/>
    </row>
    <row r="123" spans="2:18" s="2" customFormat="1" ht="11.25">
      <c r="B123" s="66">
        <v>451049901</v>
      </c>
      <c r="C123" s="64">
        <v>1</v>
      </c>
      <c r="D123" s="2" t="s">
        <v>66</v>
      </c>
      <c r="E123" s="1">
        <v>53</v>
      </c>
      <c r="F123" s="1">
        <v>528.8</v>
      </c>
      <c r="G123" s="37">
        <v>12237.95</v>
      </c>
      <c r="H123" s="37">
        <v>12237.96</v>
      </c>
      <c r="I123" s="47">
        <v>36356</v>
      </c>
      <c r="J123" s="47">
        <v>37437</v>
      </c>
      <c r="K123" s="47">
        <v>37437</v>
      </c>
      <c r="L123" s="30">
        <v>627</v>
      </c>
      <c r="M123" s="30" t="s">
        <v>149</v>
      </c>
      <c r="N123" s="48">
        <v>1081</v>
      </c>
      <c r="O123" s="48"/>
      <c r="P123" s="48"/>
      <c r="Q123" s="48"/>
      <c r="R123" s="48"/>
    </row>
    <row r="124" spans="2:18" s="2" customFormat="1" ht="11.25">
      <c r="B124" s="66">
        <v>451289801</v>
      </c>
      <c r="C124" s="64">
        <v>1</v>
      </c>
      <c r="D124" s="2" t="s">
        <v>67</v>
      </c>
      <c r="E124" s="1">
        <v>326.3</v>
      </c>
      <c r="F124" s="1">
        <v>3734.8</v>
      </c>
      <c r="G124" s="37">
        <v>68765.59</v>
      </c>
      <c r="H124" s="37">
        <v>6876.56</v>
      </c>
      <c r="I124" s="47">
        <v>36305</v>
      </c>
      <c r="J124" s="47">
        <v>37437</v>
      </c>
      <c r="K124" s="47">
        <v>37437</v>
      </c>
      <c r="L124" s="30">
        <v>627</v>
      </c>
      <c r="M124" s="30" t="s">
        <v>149</v>
      </c>
      <c r="N124" s="48">
        <v>1132</v>
      </c>
      <c r="O124" s="48"/>
      <c r="P124" s="48"/>
      <c r="Q124" s="48"/>
      <c r="R124" s="48"/>
    </row>
    <row r="125" spans="2:18" s="2" customFormat="1" ht="11.25">
      <c r="B125" s="66">
        <v>451059901</v>
      </c>
      <c r="C125" s="64">
        <v>1</v>
      </c>
      <c r="D125" s="2" t="s">
        <v>68</v>
      </c>
      <c r="E125" s="1">
        <v>133</v>
      </c>
      <c r="F125" s="1">
        <v>2698</v>
      </c>
      <c r="G125" s="37">
        <v>33579.5</v>
      </c>
      <c r="H125" s="37">
        <v>32236.32</v>
      </c>
      <c r="I125" s="47">
        <v>36452</v>
      </c>
      <c r="J125" s="47">
        <v>37437</v>
      </c>
      <c r="K125" s="47">
        <v>37437</v>
      </c>
      <c r="L125" s="30">
        <v>627</v>
      </c>
      <c r="M125" s="30" t="s">
        <v>153</v>
      </c>
      <c r="N125" s="48">
        <v>985</v>
      </c>
      <c r="O125" s="48"/>
      <c r="P125" s="48"/>
      <c r="Q125" s="48"/>
      <c r="R125" s="48"/>
    </row>
    <row r="126" spans="2:18" s="2" customFormat="1" ht="11.25">
      <c r="B126" s="66">
        <v>451429801</v>
      </c>
      <c r="C126" s="64">
        <v>1</v>
      </c>
      <c r="D126" s="2" t="s">
        <v>69</v>
      </c>
      <c r="E126" s="1">
        <v>150</v>
      </c>
      <c r="F126" s="1">
        <v>1962</v>
      </c>
      <c r="G126" s="37">
        <v>19961.7</v>
      </c>
      <c r="H126" s="37">
        <v>1996.17</v>
      </c>
      <c r="I126" s="47">
        <v>36307</v>
      </c>
      <c r="J126" s="47">
        <v>37437</v>
      </c>
      <c r="K126" s="47">
        <v>37437</v>
      </c>
      <c r="L126" s="30">
        <v>627</v>
      </c>
      <c r="M126" s="30" t="s">
        <v>150</v>
      </c>
      <c r="N126" s="48">
        <v>1130</v>
      </c>
      <c r="O126" s="48"/>
      <c r="P126" s="48"/>
      <c r="Q126" s="48"/>
      <c r="R126" s="48"/>
    </row>
    <row r="127" spans="2:18" s="2" customFormat="1" ht="11.25">
      <c r="B127" s="66">
        <v>451010001</v>
      </c>
      <c r="C127" s="64">
        <v>1</v>
      </c>
      <c r="D127" s="2" t="s">
        <v>70</v>
      </c>
      <c r="E127" s="1">
        <v>182</v>
      </c>
      <c r="F127" s="1">
        <v>1349</v>
      </c>
      <c r="G127" s="37">
        <v>66101</v>
      </c>
      <c r="H127" s="37">
        <v>6610.1</v>
      </c>
      <c r="I127" s="47">
        <v>36662</v>
      </c>
      <c r="J127" s="47">
        <v>37620</v>
      </c>
      <c r="K127" s="47">
        <v>37620</v>
      </c>
      <c r="L127" s="30">
        <v>810</v>
      </c>
      <c r="M127" s="30" t="s">
        <v>143</v>
      </c>
      <c r="N127" s="48">
        <v>958</v>
      </c>
      <c r="O127" s="48"/>
      <c r="P127" s="48"/>
      <c r="Q127" s="48"/>
      <c r="R127" s="48"/>
    </row>
    <row r="128" spans="2:18" s="2" customFormat="1" ht="11.25">
      <c r="B128" s="66">
        <v>451269901</v>
      </c>
      <c r="C128" s="64">
        <v>1</v>
      </c>
      <c r="D128" s="2" t="s">
        <v>71</v>
      </c>
      <c r="E128" s="1">
        <v>72</v>
      </c>
      <c r="F128" s="1">
        <v>710</v>
      </c>
      <c r="G128" s="37">
        <v>33358</v>
      </c>
      <c r="H128" s="37">
        <v>15344.68</v>
      </c>
      <c r="I128" s="47">
        <v>36452</v>
      </c>
      <c r="J128" s="47">
        <v>37621</v>
      </c>
      <c r="K128" s="47">
        <v>37621</v>
      </c>
      <c r="L128" s="30">
        <v>811</v>
      </c>
      <c r="M128" s="30" t="s">
        <v>178</v>
      </c>
      <c r="N128" s="48">
        <v>1169</v>
      </c>
      <c r="O128" s="48"/>
      <c r="P128" s="48"/>
      <c r="Q128" s="48"/>
      <c r="R128" s="48"/>
    </row>
    <row r="129" spans="2:18" s="2" customFormat="1" ht="11.25">
      <c r="B129" s="66">
        <v>451109901</v>
      </c>
      <c r="C129" s="64">
        <v>1</v>
      </c>
      <c r="D129" s="2" t="s">
        <v>72</v>
      </c>
      <c r="E129" s="1">
        <v>244.3</v>
      </c>
      <c r="F129" s="1">
        <v>3035</v>
      </c>
      <c r="G129" s="37">
        <v>202020.24</v>
      </c>
      <c r="H129" s="37">
        <v>202020.24</v>
      </c>
      <c r="I129" s="47">
        <v>36573</v>
      </c>
      <c r="J129" s="47">
        <v>37621</v>
      </c>
      <c r="K129" s="47">
        <v>37621</v>
      </c>
      <c r="L129" s="30">
        <v>811</v>
      </c>
      <c r="M129" s="30" t="s">
        <v>140</v>
      </c>
      <c r="N129" s="48">
        <v>1048</v>
      </c>
      <c r="O129" s="48"/>
      <c r="P129" s="48"/>
      <c r="Q129" s="48"/>
      <c r="R129" s="48"/>
    </row>
    <row r="130" spans="2:18" s="2" customFormat="1" ht="11.25">
      <c r="B130" s="66">
        <v>451020001</v>
      </c>
      <c r="C130" s="64">
        <v>1</v>
      </c>
      <c r="D130" s="2" t="s">
        <v>73</v>
      </c>
      <c r="E130" s="1">
        <v>267</v>
      </c>
      <c r="F130" s="1">
        <v>1692.4</v>
      </c>
      <c r="G130" s="37">
        <v>49727.4</v>
      </c>
      <c r="H130" s="37">
        <v>16161.4</v>
      </c>
      <c r="I130" s="47">
        <v>36662</v>
      </c>
      <c r="J130" s="47">
        <v>37621</v>
      </c>
      <c r="K130" s="47">
        <v>37621</v>
      </c>
      <c r="L130" s="30">
        <v>811</v>
      </c>
      <c r="M130" s="30" t="s">
        <v>149</v>
      </c>
      <c r="N130" s="48">
        <v>959</v>
      </c>
      <c r="O130" s="48"/>
      <c r="P130" s="48"/>
      <c r="Q130" s="48"/>
      <c r="R130" s="48"/>
    </row>
    <row r="131" spans="2:18" s="2" customFormat="1" ht="11.25">
      <c r="B131" s="66">
        <v>451249901</v>
      </c>
      <c r="C131" s="64">
        <v>1</v>
      </c>
      <c r="D131" s="2" t="s">
        <v>74</v>
      </c>
      <c r="E131" s="1">
        <v>162</v>
      </c>
      <c r="F131" s="1">
        <v>2802.8</v>
      </c>
      <c r="G131" s="37">
        <v>139539.5</v>
      </c>
      <c r="H131" s="37">
        <v>13953.95</v>
      </c>
      <c r="I131" s="47">
        <v>36452</v>
      </c>
      <c r="J131" s="47">
        <v>37621</v>
      </c>
      <c r="K131" s="47">
        <v>37621</v>
      </c>
      <c r="L131" s="30">
        <v>811</v>
      </c>
      <c r="M131" s="30" t="s">
        <v>75</v>
      </c>
      <c r="N131" s="48">
        <v>1169</v>
      </c>
      <c r="O131" s="48"/>
      <c r="P131" s="48"/>
      <c r="Q131" s="48"/>
      <c r="R131" s="48"/>
    </row>
    <row r="132" spans="2:18" s="2" customFormat="1" ht="11.25">
      <c r="B132" s="66">
        <v>451239901</v>
      </c>
      <c r="C132" s="64">
        <v>1</v>
      </c>
      <c r="D132" s="2" t="s">
        <v>76</v>
      </c>
      <c r="E132" s="1">
        <v>202.5</v>
      </c>
      <c r="F132" s="1">
        <v>5090.6</v>
      </c>
      <c r="G132" s="37">
        <v>253789.75</v>
      </c>
      <c r="H132" s="37">
        <v>71061.13</v>
      </c>
      <c r="I132" s="47">
        <v>36452</v>
      </c>
      <c r="J132" s="47">
        <v>37621</v>
      </c>
      <c r="K132" s="47">
        <v>37621</v>
      </c>
      <c r="L132" s="30">
        <v>811</v>
      </c>
      <c r="M132" s="30" t="s">
        <v>75</v>
      </c>
      <c r="N132" s="48">
        <v>1169</v>
      </c>
      <c r="O132" s="48"/>
      <c r="P132" s="48"/>
      <c r="Q132" s="48"/>
      <c r="R132" s="48"/>
    </row>
    <row r="133" spans="2:18" s="2" customFormat="1" ht="11.25">
      <c r="B133" s="66">
        <v>451100001</v>
      </c>
      <c r="C133" s="64">
        <v>1</v>
      </c>
      <c r="D133" s="2" t="s">
        <v>77</v>
      </c>
      <c r="E133" s="1">
        <v>160</v>
      </c>
      <c r="F133" s="1">
        <v>1230.6</v>
      </c>
      <c r="G133" s="37">
        <v>38771.4</v>
      </c>
      <c r="H133" s="37">
        <v>3877.14</v>
      </c>
      <c r="I133" s="47">
        <v>36755</v>
      </c>
      <c r="J133" s="47">
        <v>37802</v>
      </c>
      <c r="K133" s="47">
        <v>37802</v>
      </c>
      <c r="L133" s="30">
        <v>992</v>
      </c>
      <c r="M133" s="30" t="s">
        <v>16</v>
      </c>
      <c r="N133" s="48">
        <v>1047</v>
      </c>
      <c r="O133" s="48"/>
      <c r="P133" s="48"/>
      <c r="Q133" s="48"/>
      <c r="R133" s="48"/>
    </row>
    <row r="134" spans="2:18" s="2" customFormat="1" ht="11.25">
      <c r="B134" s="66">
        <v>450019901</v>
      </c>
      <c r="C134" s="64">
        <v>1</v>
      </c>
      <c r="D134" s="2" t="s">
        <v>78</v>
      </c>
      <c r="E134" s="1">
        <v>544.4</v>
      </c>
      <c r="F134" s="1">
        <v>5162.7</v>
      </c>
      <c r="G134" s="37">
        <v>41020.78</v>
      </c>
      <c r="H134" s="37">
        <v>4102.08</v>
      </c>
      <c r="I134" s="47">
        <v>36539</v>
      </c>
      <c r="J134" s="47">
        <v>37802</v>
      </c>
      <c r="K134" s="47">
        <v>37802</v>
      </c>
      <c r="L134" s="30">
        <v>992</v>
      </c>
      <c r="M134" s="30" t="s">
        <v>51</v>
      </c>
      <c r="N134" s="48">
        <v>1263</v>
      </c>
      <c r="O134" s="48"/>
      <c r="P134" s="48"/>
      <c r="Q134" s="48"/>
      <c r="R134" s="48"/>
    </row>
    <row r="135" spans="2:18" s="2" customFormat="1" ht="11.25">
      <c r="B135" s="66">
        <v>451339901</v>
      </c>
      <c r="C135" s="64">
        <v>1</v>
      </c>
      <c r="D135" s="2" t="s">
        <v>79</v>
      </c>
      <c r="E135" s="1">
        <v>221.5</v>
      </c>
      <c r="F135" s="1">
        <v>2376</v>
      </c>
      <c r="G135" s="37">
        <v>17462</v>
      </c>
      <c r="H135" s="37">
        <v>1746.2</v>
      </c>
      <c r="I135" s="47">
        <v>36719</v>
      </c>
      <c r="J135" s="47">
        <v>37802</v>
      </c>
      <c r="K135" s="47">
        <v>37802</v>
      </c>
      <c r="L135" s="30">
        <v>992</v>
      </c>
      <c r="M135" s="30" t="s">
        <v>20</v>
      </c>
      <c r="N135" s="48">
        <v>1083</v>
      </c>
      <c r="O135" s="48"/>
      <c r="P135" s="48"/>
      <c r="Q135" s="48"/>
      <c r="R135" s="48"/>
    </row>
    <row r="136" spans="2:18" s="2" customFormat="1" ht="11.25">
      <c r="B136" s="66">
        <v>451349901</v>
      </c>
      <c r="C136" s="64">
        <v>1</v>
      </c>
      <c r="D136" s="2" t="s">
        <v>80</v>
      </c>
      <c r="E136" s="1">
        <v>114.1</v>
      </c>
      <c r="F136" s="1">
        <v>1287</v>
      </c>
      <c r="G136" s="37">
        <v>11332.8</v>
      </c>
      <c r="H136" s="37">
        <v>1133.28</v>
      </c>
      <c r="I136" s="47">
        <v>36783</v>
      </c>
      <c r="J136" s="47">
        <v>37802</v>
      </c>
      <c r="K136" s="47">
        <v>37802</v>
      </c>
      <c r="L136" s="30">
        <v>992</v>
      </c>
      <c r="M136" s="30" t="s">
        <v>176</v>
      </c>
      <c r="N136" s="48">
        <v>1019</v>
      </c>
      <c r="O136" s="48"/>
      <c r="P136" s="48"/>
      <c r="Q136" s="48"/>
      <c r="R136" s="48"/>
    </row>
    <row r="137" spans="2:18" s="2" customFormat="1" ht="11.25">
      <c r="B137" s="66">
        <v>451239701</v>
      </c>
      <c r="C137" s="64">
        <v>1</v>
      </c>
      <c r="D137" s="2" t="s">
        <v>81</v>
      </c>
      <c r="E137" s="1">
        <v>85</v>
      </c>
      <c r="F137" s="1">
        <v>1712.2</v>
      </c>
      <c r="G137" s="37">
        <v>20973.75</v>
      </c>
      <c r="H137" s="37">
        <v>2097.38</v>
      </c>
      <c r="I137" s="47">
        <v>36606</v>
      </c>
      <c r="J137" s="47">
        <v>37802</v>
      </c>
      <c r="K137" s="47">
        <v>37802</v>
      </c>
      <c r="L137" s="30">
        <v>992</v>
      </c>
      <c r="M137" s="30" t="s">
        <v>20</v>
      </c>
      <c r="N137" s="48">
        <v>1196</v>
      </c>
      <c r="O137" s="48"/>
      <c r="P137" s="48"/>
      <c r="Q137" s="48"/>
      <c r="R137" s="48"/>
    </row>
    <row r="138" spans="2:18" s="2" customFormat="1" ht="11.25">
      <c r="B138" s="66">
        <v>451030001</v>
      </c>
      <c r="C138" s="64">
        <v>1</v>
      </c>
      <c r="D138" s="2" t="s">
        <v>82</v>
      </c>
      <c r="E138" s="1">
        <v>352</v>
      </c>
      <c r="F138" s="1">
        <v>5789.4</v>
      </c>
      <c r="G138" s="37">
        <v>131523</v>
      </c>
      <c r="H138" s="37">
        <v>13152.3</v>
      </c>
      <c r="I138" s="47">
        <v>36662</v>
      </c>
      <c r="J138" s="47">
        <v>37802</v>
      </c>
      <c r="K138" s="47">
        <v>37802</v>
      </c>
      <c r="L138" s="30">
        <v>992</v>
      </c>
      <c r="M138" s="30" t="s">
        <v>154</v>
      </c>
      <c r="N138" s="48">
        <v>1140</v>
      </c>
      <c r="O138" s="48"/>
      <c r="P138" s="48"/>
      <c r="Q138" s="48"/>
      <c r="R138" s="48"/>
    </row>
    <row r="139" spans="2:18" s="2" customFormat="1" ht="11.25">
      <c r="B139" s="66">
        <v>451040001</v>
      </c>
      <c r="C139" s="64">
        <v>1</v>
      </c>
      <c r="D139" s="2" t="s">
        <v>83</v>
      </c>
      <c r="E139" s="1">
        <v>128</v>
      </c>
      <c r="F139" s="1">
        <v>2164.3</v>
      </c>
      <c r="G139" s="37">
        <v>21227.1</v>
      </c>
      <c r="H139" s="37">
        <v>2122.71</v>
      </c>
      <c r="I139" s="47">
        <v>36664</v>
      </c>
      <c r="J139" s="47">
        <v>37802</v>
      </c>
      <c r="K139" s="47">
        <v>37802</v>
      </c>
      <c r="L139" s="30">
        <v>992</v>
      </c>
      <c r="M139" s="30" t="s">
        <v>144</v>
      </c>
      <c r="N139" s="48">
        <v>1138</v>
      </c>
      <c r="O139" s="48"/>
      <c r="P139" s="48"/>
      <c r="Q139" s="48"/>
      <c r="R139" s="48"/>
    </row>
    <row r="140" spans="2:18" s="2" customFormat="1" ht="11.25">
      <c r="B140" s="66">
        <v>451090001</v>
      </c>
      <c r="C140" s="64">
        <v>1</v>
      </c>
      <c r="D140" s="2" t="s">
        <v>84</v>
      </c>
      <c r="E140" s="1">
        <v>165</v>
      </c>
      <c r="F140" s="1">
        <v>4085</v>
      </c>
      <c r="G140" s="37">
        <v>81281.9</v>
      </c>
      <c r="H140" s="37">
        <v>14630.74</v>
      </c>
      <c r="I140" s="47">
        <v>36693</v>
      </c>
      <c r="J140" s="47">
        <v>37802</v>
      </c>
      <c r="K140" s="47">
        <v>37802</v>
      </c>
      <c r="L140" s="30">
        <v>992</v>
      </c>
      <c r="M140" s="30" t="s">
        <v>16</v>
      </c>
      <c r="N140" s="48">
        <v>1109</v>
      </c>
      <c r="O140" s="48"/>
      <c r="P140" s="48"/>
      <c r="Q140" s="48"/>
      <c r="R140" s="48"/>
    </row>
    <row r="141" spans="2:18" s="2" customFormat="1" ht="11.25">
      <c r="B141" s="66">
        <v>451080001</v>
      </c>
      <c r="C141" s="64">
        <v>1</v>
      </c>
      <c r="D141" s="2" t="s">
        <v>85</v>
      </c>
      <c r="E141" s="1">
        <v>54</v>
      </c>
      <c r="F141" s="1">
        <v>875.2</v>
      </c>
      <c r="G141" s="37">
        <v>11829.4</v>
      </c>
      <c r="H141" s="37">
        <v>1182.94</v>
      </c>
      <c r="I141" s="47">
        <v>36692</v>
      </c>
      <c r="J141" s="47">
        <v>37802</v>
      </c>
      <c r="K141" s="47">
        <v>37802</v>
      </c>
      <c r="L141" s="30">
        <v>992</v>
      </c>
      <c r="M141" s="30" t="s">
        <v>153</v>
      </c>
      <c r="N141" s="48">
        <v>1110</v>
      </c>
      <c r="O141" s="48"/>
      <c r="P141" s="48"/>
      <c r="Q141" s="48"/>
      <c r="R141" s="48"/>
    </row>
    <row r="142" spans="2:18" s="2" customFormat="1" ht="11.25">
      <c r="B142" s="66">
        <v>451019801</v>
      </c>
      <c r="C142" s="64">
        <v>1</v>
      </c>
      <c r="D142" s="2" t="s">
        <v>86</v>
      </c>
      <c r="E142" s="1">
        <v>151</v>
      </c>
      <c r="F142" s="1">
        <v>1808</v>
      </c>
      <c r="G142" s="37">
        <v>14045.9</v>
      </c>
      <c r="H142" s="37">
        <v>1404.59</v>
      </c>
      <c r="I142" s="47">
        <v>36664</v>
      </c>
      <c r="J142" s="47">
        <v>37802</v>
      </c>
      <c r="K142" s="47">
        <v>37802</v>
      </c>
      <c r="L142" s="30">
        <v>992</v>
      </c>
      <c r="M142" s="30" t="s">
        <v>150</v>
      </c>
      <c r="N142" s="48">
        <v>1138</v>
      </c>
      <c r="O142" s="48"/>
      <c r="P142" s="48"/>
      <c r="Q142" s="48"/>
      <c r="R142" s="48"/>
    </row>
    <row r="143" spans="2:18" s="2" customFormat="1" ht="11.25">
      <c r="B143" s="66">
        <v>451269701</v>
      </c>
      <c r="C143" s="64">
        <v>1</v>
      </c>
      <c r="D143" s="2" t="s">
        <v>87</v>
      </c>
      <c r="E143" s="1">
        <v>29</v>
      </c>
      <c r="F143" s="1">
        <v>592</v>
      </c>
      <c r="G143" s="37">
        <v>6075.5</v>
      </c>
      <c r="H143" s="37">
        <v>607.55</v>
      </c>
      <c r="I143" s="47">
        <v>36595</v>
      </c>
      <c r="J143" s="47">
        <v>37802</v>
      </c>
      <c r="K143" s="47">
        <v>37802</v>
      </c>
      <c r="L143" s="30">
        <v>992</v>
      </c>
      <c r="M143" s="30" t="s">
        <v>20</v>
      </c>
      <c r="N143" s="48">
        <v>1207</v>
      </c>
      <c r="O143" s="48"/>
      <c r="P143" s="48"/>
      <c r="Q143" s="48"/>
      <c r="R143" s="48"/>
    </row>
    <row r="144" spans="2:18" s="2" customFormat="1" ht="11.25">
      <c r="B144" s="66">
        <v>451110001</v>
      </c>
      <c r="C144" s="64">
        <v>1</v>
      </c>
      <c r="D144" s="2" t="s">
        <v>88</v>
      </c>
      <c r="E144" s="1">
        <v>32</v>
      </c>
      <c r="F144" s="1">
        <v>517</v>
      </c>
      <c r="G144" s="37">
        <v>6225.56</v>
      </c>
      <c r="H144" s="37">
        <v>6225.56</v>
      </c>
      <c r="I144" s="47">
        <v>36755</v>
      </c>
      <c r="J144" s="47">
        <v>37802</v>
      </c>
      <c r="K144" s="47">
        <v>37802</v>
      </c>
      <c r="L144" s="30">
        <v>992</v>
      </c>
      <c r="M144" s="30" t="s">
        <v>153</v>
      </c>
      <c r="N144" s="48">
        <v>1047</v>
      </c>
      <c r="O144" s="48"/>
      <c r="P144" s="48"/>
      <c r="Q144" s="48"/>
      <c r="R144" s="48"/>
    </row>
    <row r="145" spans="2:18" s="2" customFormat="1" ht="11.25">
      <c r="B145" s="66">
        <v>451369901</v>
      </c>
      <c r="C145" s="64">
        <v>1</v>
      </c>
      <c r="D145" s="2" t="s">
        <v>89</v>
      </c>
      <c r="E145" s="1">
        <v>69</v>
      </c>
      <c r="F145" s="1">
        <v>860</v>
      </c>
      <c r="G145" s="37">
        <v>7035</v>
      </c>
      <c r="H145" s="37">
        <v>703.5</v>
      </c>
      <c r="I145" s="47">
        <v>36719</v>
      </c>
      <c r="J145" s="47">
        <v>37802</v>
      </c>
      <c r="K145" s="47">
        <v>37802</v>
      </c>
      <c r="L145" s="30">
        <v>992</v>
      </c>
      <c r="M145" s="30" t="s">
        <v>20</v>
      </c>
      <c r="N145" s="48">
        <v>1083</v>
      </c>
      <c r="O145" s="48"/>
      <c r="P145" s="48"/>
      <c r="Q145" s="48"/>
      <c r="R145" s="48"/>
    </row>
    <row r="146" spans="2:18" s="2" customFormat="1" ht="11.25">
      <c r="B146" s="66">
        <v>451160001</v>
      </c>
      <c r="C146" s="64">
        <v>1</v>
      </c>
      <c r="D146" s="2" t="s">
        <v>90</v>
      </c>
      <c r="E146" s="1">
        <v>21</v>
      </c>
      <c r="F146" s="1">
        <v>256</v>
      </c>
      <c r="G146" s="37">
        <v>14336</v>
      </c>
      <c r="H146" s="37">
        <v>1433.6</v>
      </c>
      <c r="I146" s="47">
        <v>36755</v>
      </c>
      <c r="J146" s="47">
        <v>37986</v>
      </c>
      <c r="K146" s="47">
        <v>37986</v>
      </c>
      <c r="L146" s="30">
        <v>1176</v>
      </c>
      <c r="M146" s="30" t="s">
        <v>178</v>
      </c>
      <c r="N146" s="48">
        <v>1231</v>
      </c>
      <c r="O146" s="48"/>
      <c r="P146" s="48"/>
      <c r="Q146" s="48"/>
      <c r="R146" s="48"/>
    </row>
    <row r="147" spans="2:18" s="2" customFormat="1" ht="11.25">
      <c r="B147" s="66">
        <v>451130001</v>
      </c>
      <c r="C147" s="64">
        <v>1</v>
      </c>
      <c r="D147" s="2" t="s">
        <v>91</v>
      </c>
      <c r="E147" s="1">
        <v>81</v>
      </c>
      <c r="F147" s="1">
        <v>1003</v>
      </c>
      <c r="G147" s="37">
        <v>12413.2</v>
      </c>
      <c r="H147" s="37">
        <v>1241.32</v>
      </c>
      <c r="I147" s="47">
        <v>36755</v>
      </c>
      <c r="J147" s="47">
        <v>37986</v>
      </c>
      <c r="K147" s="47">
        <v>37986</v>
      </c>
      <c r="L147" s="30">
        <v>1176</v>
      </c>
      <c r="M147" s="30" t="s">
        <v>153</v>
      </c>
      <c r="N147" s="48">
        <v>1231</v>
      </c>
      <c r="O147" s="48"/>
      <c r="P147" s="48"/>
      <c r="Q147" s="48"/>
      <c r="R147" s="48"/>
    </row>
    <row r="148" spans="2:18" s="2" customFormat="1" ht="11.25">
      <c r="B148" s="66">
        <v>451289901</v>
      </c>
      <c r="C148" s="64">
        <v>1</v>
      </c>
      <c r="D148" s="2" t="s">
        <v>92</v>
      </c>
      <c r="E148" s="1">
        <v>266.1</v>
      </c>
      <c r="F148" s="1">
        <v>2125.4</v>
      </c>
      <c r="G148" s="37">
        <v>29558.22</v>
      </c>
      <c r="H148" s="37">
        <v>8653.67</v>
      </c>
      <c r="I148" s="47">
        <v>36595</v>
      </c>
      <c r="J148" s="47">
        <v>37986</v>
      </c>
      <c r="K148" s="47">
        <v>37986</v>
      </c>
      <c r="L148" s="30">
        <v>1176</v>
      </c>
      <c r="M148" s="30" t="s">
        <v>20</v>
      </c>
      <c r="N148" s="48">
        <v>1391</v>
      </c>
      <c r="O148" s="48"/>
      <c r="P148" s="48"/>
      <c r="Q148" s="48"/>
      <c r="R148" s="48"/>
    </row>
    <row r="149" spans="2:18" s="2" customFormat="1" ht="11.25">
      <c r="B149" s="66">
        <v>451060001</v>
      </c>
      <c r="C149" s="64">
        <v>1</v>
      </c>
      <c r="D149" s="2" t="s">
        <v>93</v>
      </c>
      <c r="E149" s="1">
        <v>416</v>
      </c>
      <c r="F149" s="1">
        <v>4043</v>
      </c>
      <c r="G149" s="37">
        <v>58813.9</v>
      </c>
      <c r="H149" s="37">
        <v>5881.39</v>
      </c>
      <c r="I149" s="47">
        <v>36662</v>
      </c>
      <c r="J149" s="47">
        <v>37986</v>
      </c>
      <c r="K149" s="47">
        <v>37986</v>
      </c>
      <c r="L149" s="30">
        <v>1176</v>
      </c>
      <c r="M149" s="30" t="s">
        <v>20</v>
      </c>
      <c r="N149" s="48">
        <v>1324</v>
      </c>
      <c r="O149" s="48"/>
      <c r="P149" s="48"/>
      <c r="Q149" s="48"/>
      <c r="R149" s="48"/>
    </row>
    <row r="150" spans="2:18" s="2" customFormat="1" ht="11.25">
      <c r="B150" s="66">
        <v>451140001</v>
      </c>
      <c r="C150" s="64">
        <v>1</v>
      </c>
      <c r="D150" s="2" t="s">
        <v>94</v>
      </c>
      <c r="E150" s="1">
        <v>125</v>
      </c>
      <c r="F150" s="1">
        <v>831</v>
      </c>
      <c r="G150" s="37">
        <v>14791.8</v>
      </c>
      <c r="H150" s="37">
        <v>1479.18</v>
      </c>
      <c r="I150" s="47">
        <v>36755</v>
      </c>
      <c r="J150" s="47">
        <v>37986</v>
      </c>
      <c r="K150" s="47">
        <v>37986</v>
      </c>
      <c r="L150" s="30">
        <v>1176</v>
      </c>
      <c r="M150" s="30" t="s">
        <v>176</v>
      </c>
      <c r="N150" s="48">
        <v>1231</v>
      </c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66"/>
      <c r="C436" s="64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66"/>
      <c r="C437" s="64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66"/>
      <c r="C438" s="64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66"/>
      <c r="C439" s="64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66"/>
      <c r="C440" s="64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66"/>
      <c r="C441" s="64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66"/>
      <c r="C442" s="64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66"/>
      <c r="C443" s="64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66"/>
      <c r="C444" s="64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66"/>
      <c r="C445" s="64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66"/>
      <c r="C446" s="64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66"/>
      <c r="C447" s="64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66"/>
      <c r="C448" s="64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66"/>
      <c r="C449" s="64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66"/>
      <c r="C450" s="64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66"/>
      <c r="C451" s="64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66"/>
      <c r="C452" s="64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66"/>
      <c r="C453" s="64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66"/>
      <c r="C454" s="64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66"/>
      <c r="C455" s="64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66"/>
      <c r="C456" s="64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66"/>
      <c r="C457" s="64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66"/>
      <c r="C458" s="64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66"/>
      <c r="C459" s="64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66"/>
      <c r="C460" s="64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66"/>
      <c r="C461" s="64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66"/>
      <c r="C462" s="64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66"/>
      <c r="C463" s="64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66"/>
      <c r="C464" s="64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66"/>
      <c r="C465" s="64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66"/>
      <c r="C466" s="64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66"/>
      <c r="C467" s="64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66"/>
      <c r="C468" s="64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66"/>
      <c r="C469" s="64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66"/>
      <c r="C470" s="64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66"/>
      <c r="C471" s="64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66"/>
      <c r="C472" s="64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66"/>
      <c r="C473" s="64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66"/>
      <c r="C474" s="64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66"/>
      <c r="C475" s="64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66"/>
      <c r="C476" s="64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66"/>
      <c r="C477" s="64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66"/>
      <c r="C478" s="64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66"/>
      <c r="C479" s="64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66"/>
      <c r="C480" s="64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66"/>
      <c r="C481" s="64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66"/>
      <c r="C482" s="64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66"/>
      <c r="C483" s="64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66"/>
      <c r="C484" s="64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66"/>
      <c r="C485" s="64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66"/>
      <c r="C486" s="64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66"/>
      <c r="C487" s="64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66"/>
      <c r="C488" s="64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66"/>
      <c r="C489" s="64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66"/>
      <c r="C490" s="64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66"/>
      <c r="C491" s="64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66"/>
      <c r="C492" s="64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66"/>
      <c r="C493" s="64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66"/>
      <c r="C494" s="64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66"/>
      <c r="C495" s="64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66"/>
      <c r="C496" s="64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66"/>
      <c r="C497" s="64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66"/>
      <c r="C498" s="64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66"/>
      <c r="C499" s="64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66"/>
      <c r="C500" s="64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2:18" ht="12.75">
      <c r="B501" s="66"/>
      <c r="C501" s="64"/>
      <c r="L501" s="30"/>
      <c r="N501" s="29"/>
      <c r="O501" s="29"/>
      <c r="P501" s="29"/>
      <c r="Q501" s="29"/>
      <c r="R501" s="29"/>
    </row>
    <row r="502" spans="2:18" ht="12.75">
      <c r="B502" s="66"/>
      <c r="C502" s="64"/>
      <c r="L502" s="30"/>
      <c r="N502" s="29"/>
      <c r="O502" s="29"/>
      <c r="P502" s="29"/>
      <c r="Q502" s="29"/>
      <c r="R502" s="29"/>
    </row>
    <row r="503" spans="2:18" ht="12.75">
      <c r="B503" s="66"/>
      <c r="C503" s="64"/>
      <c r="L503" s="30"/>
      <c r="N503" s="29"/>
      <c r="O503" s="29"/>
      <c r="P503" s="29"/>
      <c r="Q503" s="29"/>
      <c r="R503" s="29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spans="2:12" ht="12.75">
      <c r="B3933" s="66"/>
      <c r="C3933" s="64"/>
      <c r="L3933" s="30"/>
    </row>
    <row r="3934" spans="2:12" ht="12.75">
      <c r="B3934" s="66"/>
      <c r="C3934" s="64"/>
      <c r="L3934" s="30"/>
    </row>
    <row r="3935" spans="2:12" ht="12.75">
      <c r="B3935" s="66"/>
      <c r="C3935" s="64"/>
      <c r="L3935" s="30"/>
    </row>
    <row r="3936" spans="2:12" ht="12.75">
      <c r="B3936" s="66"/>
      <c r="C3936" s="64"/>
      <c r="L3936" s="30"/>
    </row>
    <row r="3937" spans="2:12" ht="12.75">
      <c r="B3937" s="66"/>
      <c r="C3937" s="64"/>
      <c r="L3937" s="30"/>
    </row>
    <row r="3938" spans="2:12" ht="12.75">
      <c r="B3938" s="66"/>
      <c r="C3938" s="64"/>
      <c r="L3938" s="30"/>
    </row>
    <row r="3939" spans="2:12" ht="12.75">
      <c r="B3939" s="66"/>
      <c r="C3939" s="64"/>
      <c r="L3939" s="30"/>
    </row>
    <row r="3940" spans="2:12" ht="12.75">
      <c r="B3940" s="66"/>
      <c r="C3940" s="64"/>
      <c r="L3940" s="30"/>
    </row>
    <row r="3941" spans="2:12" ht="12.75">
      <c r="B3941" s="66"/>
      <c r="C3941" s="64"/>
      <c r="L3941" s="30"/>
    </row>
    <row r="3942" spans="2:12" ht="12.75">
      <c r="B3942" s="66"/>
      <c r="C3942" s="64"/>
      <c r="L3942" s="30"/>
    </row>
    <row r="3943" spans="2:12" ht="12.75">
      <c r="B3943" s="66"/>
      <c r="C3943" s="64"/>
      <c r="L3943" s="30"/>
    </row>
    <row r="3944" spans="2:12" ht="12.75">
      <c r="B3944" s="66"/>
      <c r="C3944" s="64"/>
      <c r="L3944" s="30"/>
    </row>
    <row r="3945" spans="2:12" ht="12.75">
      <c r="B3945" s="66"/>
      <c r="C3945" s="64"/>
      <c r="L3945" s="30"/>
    </row>
    <row r="3946" spans="2:12" ht="12.75">
      <c r="B3946" s="66"/>
      <c r="C3946" s="64"/>
      <c r="L3946" s="30"/>
    </row>
    <row r="3947" spans="2:12" ht="12.75">
      <c r="B3947" s="66"/>
      <c r="C3947" s="64"/>
      <c r="L3947" s="30"/>
    </row>
    <row r="3948" spans="2:12" ht="12.75">
      <c r="B3948" s="66"/>
      <c r="C3948" s="64"/>
      <c r="L3948" s="30"/>
    </row>
    <row r="3949" spans="2:12" ht="12.75">
      <c r="B3949" s="66"/>
      <c r="C3949" s="64"/>
      <c r="L3949" s="30"/>
    </row>
    <row r="3950" spans="2:12" ht="12.75">
      <c r="B3950" s="66"/>
      <c r="C3950" s="64"/>
      <c r="L3950" s="30"/>
    </row>
    <row r="3951" spans="2:12" ht="12.75">
      <c r="B3951" s="66"/>
      <c r="C3951" s="64"/>
      <c r="L3951" s="30"/>
    </row>
    <row r="3952" spans="2:12" ht="12.75">
      <c r="B3952" s="66"/>
      <c r="C3952" s="64"/>
      <c r="L3952" s="30"/>
    </row>
    <row r="3953" spans="2:12" ht="12.75">
      <c r="B3953" s="66"/>
      <c r="C3953" s="64"/>
      <c r="L3953" s="30"/>
    </row>
    <row r="3954" spans="2:12" ht="12.75">
      <c r="B3954" s="66"/>
      <c r="C3954" s="64"/>
      <c r="L3954" s="30"/>
    </row>
    <row r="3955" spans="2:12" ht="12.75">
      <c r="B3955" s="66"/>
      <c r="C3955" s="64"/>
      <c r="L3955" s="30"/>
    </row>
    <row r="3956" spans="2:12" ht="12.75">
      <c r="B3956" s="66"/>
      <c r="C3956" s="64"/>
      <c r="L3956" s="30"/>
    </row>
    <row r="3957" spans="2:12" ht="12.75">
      <c r="B3957" s="66"/>
      <c r="C3957" s="64"/>
      <c r="L3957" s="30"/>
    </row>
    <row r="3958" spans="2:12" ht="12.75">
      <c r="B3958" s="66"/>
      <c r="C3958" s="64"/>
      <c r="L3958" s="30"/>
    </row>
    <row r="3959" spans="2:12" ht="12.75">
      <c r="B3959" s="66"/>
      <c r="C3959" s="64"/>
      <c r="L3959" s="30"/>
    </row>
    <row r="3960" spans="2:12" ht="12.75">
      <c r="B3960" s="66"/>
      <c r="C3960" s="64"/>
      <c r="L3960" s="30"/>
    </row>
    <row r="3961" spans="2:12" ht="12.75">
      <c r="B3961" s="66"/>
      <c r="C3961" s="64"/>
      <c r="L3961" s="30"/>
    </row>
    <row r="3962" spans="2:12" ht="12.75">
      <c r="B3962" s="66"/>
      <c r="C3962" s="64"/>
      <c r="L3962" s="30"/>
    </row>
    <row r="3963" spans="2:12" ht="12.75">
      <c r="B3963" s="66"/>
      <c r="C3963" s="64"/>
      <c r="L3963" s="30"/>
    </row>
    <row r="3964" spans="2:12" ht="12.75">
      <c r="B3964" s="66"/>
      <c r="C3964" s="64"/>
      <c r="L3964" s="30"/>
    </row>
    <row r="3965" spans="2:12" ht="12.75">
      <c r="B3965" s="66"/>
      <c r="C3965" s="64"/>
      <c r="L3965" s="30"/>
    </row>
    <row r="3966" spans="2:12" ht="12.75">
      <c r="B3966" s="66"/>
      <c r="C3966" s="64"/>
      <c r="L3966" s="30"/>
    </row>
    <row r="3967" spans="2:12" ht="12.75">
      <c r="B3967" s="66"/>
      <c r="C3967" s="64"/>
      <c r="L3967" s="30"/>
    </row>
    <row r="3968" spans="2:12" ht="12.75">
      <c r="B3968" s="66"/>
      <c r="C3968" s="64"/>
      <c r="L3968" s="30"/>
    </row>
    <row r="3969" spans="2:12" ht="12.75">
      <c r="B3969" s="66"/>
      <c r="C3969" s="64"/>
      <c r="L3969" s="30"/>
    </row>
    <row r="3970" spans="2:12" ht="12.75">
      <c r="B3970" s="66"/>
      <c r="C3970" s="64"/>
      <c r="L3970" s="30"/>
    </row>
    <row r="3971" spans="2:12" ht="12.75">
      <c r="B3971" s="66"/>
      <c r="C3971" s="64"/>
      <c r="L3971" s="30"/>
    </row>
    <row r="3972" spans="2:12" ht="12.75">
      <c r="B3972" s="66"/>
      <c r="C3972" s="64"/>
      <c r="L3972" s="30"/>
    </row>
    <row r="3973" spans="2:12" ht="12.75">
      <c r="B3973" s="66"/>
      <c r="C3973" s="64"/>
      <c r="L3973" s="30"/>
    </row>
    <row r="3974" spans="2:12" ht="12.75">
      <c r="B3974" s="66"/>
      <c r="C3974" s="64"/>
      <c r="L3974" s="30"/>
    </row>
    <row r="3975" spans="2:12" ht="12.75">
      <c r="B3975" s="66"/>
      <c r="C3975" s="64"/>
      <c r="L3975" s="30"/>
    </row>
    <row r="3976" spans="2:12" ht="12.75">
      <c r="B3976" s="66"/>
      <c r="C3976" s="64"/>
      <c r="L3976" s="30"/>
    </row>
    <row r="3977" spans="2:12" ht="12.75">
      <c r="B3977" s="66"/>
      <c r="C3977" s="64"/>
      <c r="L3977" s="30"/>
    </row>
    <row r="3978" spans="2:12" ht="12.75">
      <c r="B3978" s="66"/>
      <c r="C3978" s="64"/>
      <c r="L3978" s="30"/>
    </row>
    <row r="3979" spans="2:12" ht="12.75">
      <c r="B3979" s="66"/>
      <c r="C3979" s="64"/>
      <c r="L3979" s="30"/>
    </row>
    <row r="3980" spans="2:12" ht="12.75">
      <c r="B3980" s="66"/>
      <c r="C3980" s="64"/>
      <c r="L3980" s="30"/>
    </row>
    <row r="3981" spans="2:12" ht="12.75">
      <c r="B3981" s="66"/>
      <c r="C3981" s="64"/>
      <c r="L3981" s="30"/>
    </row>
    <row r="3982" spans="2:12" ht="12.75">
      <c r="B3982" s="66"/>
      <c r="C3982" s="64"/>
      <c r="L3982" s="30"/>
    </row>
    <row r="3983" spans="2:12" ht="12.75">
      <c r="B3983" s="66"/>
      <c r="C3983" s="64"/>
      <c r="L3983" s="30"/>
    </row>
    <row r="3984" spans="2:12" ht="12.75">
      <c r="B3984" s="66"/>
      <c r="C3984" s="64"/>
      <c r="L3984" s="30"/>
    </row>
    <row r="3985" spans="2:12" ht="12.75">
      <c r="B3985" s="66"/>
      <c r="C3985" s="64"/>
      <c r="L3985" s="30"/>
    </row>
    <row r="3986" spans="2:12" ht="12.75">
      <c r="B3986" s="66"/>
      <c r="C3986" s="64"/>
      <c r="L3986" s="30"/>
    </row>
    <row r="3987" spans="2:12" ht="12.75">
      <c r="B3987" s="66"/>
      <c r="C3987" s="64"/>
      <c r="L3987" s="30"/>
    </row>
    <row r="3988" spans="2:12" ht="12.75">
      <c r="B3988" s="66"/>
      <c r="C3988" s="64"/>
      <c r="L3988" s="30"/>
    </row>
    <row r="3989" spans="2:12" ht="12.75">
      <c r="B3989" s="66"/>
      <c r="C3989" s="64"/>
      <c r="L3989" s="30"/>
    </row>
    <row r="3990" spans="2:12" ht="12.75">
      <c r="B3990" s="66"/>
      <c r="C3990" s="64"/>
      <c r="L3990" s="30"/>
    </row>
    <row r="3991" spans="2:12" ht="12.75">
      <c r="B3991" s="66"/>
      <c r="C3991" s="64"/>
      <c r="L3991" s="30"/>
    </row>
    <row r="3992" spans="2:12" ht="12.75">
      <c r="B3992" s="66"/>
      <c r="C3992" s="64"/>
      <c r="L3992" s="30"/>
    </row>
    <row r="3993" spans="2:12" ht="12.75">
      <c r="B3993" s="66"/>
      <c r="C3993" s="64"/>
      <c r="L3993" s="30"/>
    </row>
    <row r="3994" spans="2:12" ht="12.75">
      <c r="B3994" s="66"/>
      <c r="C3994" s="64"/>
      <c r="L3994" s="30"/>
    </row>
    <row r="3995" spans="2:12" ht="12.75">
      <c r="B3995" s="66"/>
      <c r="C3995" s="64"/>
      <c r="L3995" s="30"/>
    </row>
    <row r="3996" spans="2:12" ht="12.75">
      <c r="B3996" s="66"/>
      <c r="C3996" s="64"/>
      <c r="L3996" s="30"/>
    </row>
    <row r="3997" spans="2:12" ht="12.75">
      <c r="B3997" s="66"/>
      <c r="C3997" s="64"/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